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drawings/drawing8.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domenig\Desktop\"/>
    </mc:Choice>
  </mc:AlternateContent>
  <workbookProtection workbookPassword="C8BB" lockStructure="1"/>
  <bookViews>
    <workbookView xWindow="0" yWindow="0" windowWidth="20490" windowHeight="7155" tabRatio="816" activeTab="4"/>
  </bookViews>
  <sheets>
    <sheet name="Guidance - Mid-Year Data" sheetId="9" r:id="rId1"/>
    <sheet name="Mid-Year Data Report" sheetId="4" r:id="rId2"/>
    <sheet name="Guidance - Formative Summary" sheetId="8" r:id="rId3"/>
    <sheet name="Formative Summary" sheetId="1" r:id="rId4"/>
    <sheet name="Guidance - Formative Modificat." sheetId="7" r:id="rId5"/>
    <sheet name="Formative Modifications" sheetId="2" r:id="rId6"/>
    <sheet name="Guidance - End-of-Year Data" sheetId="6" r:id="rId7"/>
    <sheet name="End-of-Year Data Report" sheetId="3" r:id="rId8"/>
    <sheet name="Sheet1" sheetId="10" state="hidden" r:id="rId9"/>
  </sheets>
  <definedNames>
    <definedName name="Domain">Sheet1!$A$2:$A$9</definedName>
    <definedName name="GradeLevels">Sheet1!$B$2:$B$4</definedName>
    <definedName name="Measure">Sheet1!$D$2:$D$22</definedName>
    <definedName name="ParticipantGroup">Sheet1!$C$2:$C$4</definedName>
  </definedNames>
  <calcPr calcId="152511"/>
</workbook>
</file>

<file path=xl/calcChain.xml><?xml version="1.0" encoding="utf-8"?>
<calcChain xmlns="http://schemas.openxmlformats.org/spreadsheetml/2006/main">
  <c r="N4" i="4" l="1"/>
  <c r="M4" i="4"/>
  <c r="E4" i="1"/>
  <c r="E4" i="2"/>
  <c r="N5" i="4"/>
  <c r="M5" i="4"/>
  <c r="E5" i="1"/>
  <c r="E5" i="2"/>
  <c r="N6" i="4"/>
  <c r="M6" i="4"/>
  <c r="E6" i="1"/>
  <c r="E6" i="2"/>
  <c r="N7" i="4"/>
  <c r="M7" i="4"/>
  <c r="E7" i="1"/>
  <c r="E7" i="2"/>
  <c r="N8" i="4"/>
  <c r="M8" i="4"/>
  <c r="E8" i="1"/>
  <c r="E8" i="2"/>
  <c r="N9" i="4"/>
  <c r="M9" i="4"/>
  <c r="E9" i="1"/>
  <c r="E9" i="2"/>
  <c r="C2"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51" i="2"/>
  <c r="C55" i="2"/>
  <c r="C71" i="2"/>
  <c r="C79" i="2"/>
  <c r="C91" i="2"/>
  <c r="C95" i="2"/>
  <c r="C99" i="2"/>
  <c r="C100" i="2"/>
  <c r="C2" i="1"/>
  <c r="C2" i="2"/>
  <c r="C3" i="1"/>
  <c r="C3" i="2"/>
  <c r="C4" i="1"/>
  <c r="C4" i="2"/>
  <c r="C5" i="1"/>
  <c r="C5" i="2"/>
  <c r="C6" i="1"/>
  <c r="C6" i="2"/>
  <c r="C7" i="1"/>
  <c r="C7" i="2"/>
  <c r="C8" i="1"/>
  <c r="C8" i="2"/>
  <c r="C9" i="1"/>
  <c r="C9" i="2"/>
  <c r="C10" i="1"/>
  <c r="C10" i="2"/>
  <c r="C11" i="1"/>
  <c r="C11" i="2"/>
  <c r="C12" i="1"/>
  <c r="C12" i="2"/>
  <c r="C13" i="1"/>
  <c r="C13" i="2"/>
  <c r="C14" i="1"/>
  <c r="C14" i="2"/>
  <c r="C15" i="1"/>
  <c r="C15" i="2"/>
  <c r="C16" i="1"/>
  <c r="C16" i="2"/>
  <c r="C17" i="1"/>
  <c r="C17" i="2"/>
  <c r="C18" i="1"/>
  <c r="C18" i="2"/>
  <c r="C19" i="1"/>
  <c r="C19" i="2"/>
  <c r="C20" i="1"/>
  <c r="C20" i="2"/>
  <c r="C21" i="1"/>
  <c r="C21" i="2"/>
  <c r="C22" i="1"/>
  <c r="C22" i="2"/>
  <c r="C23" i="1"/>
  <c r="C23" i="2"/>
  <c r="C24" i="1"/>
  <c r="C24" i="2"/>
  <c r="C25" i="1"/>
  <c r="C25" i="2"/>
  <c r="C26" i="1"/>
  <c r="C26" i="2"/>
  <c r="C27" i="1"/>
  <c r="C27" i="2"/>
  <c r="C28" i="1"/>
  <c r="C28" i="2"/>
  <c r="C29" i="1"/>
  <c r="C29" i="2"/>
  <c r="C30" i="1"/>
  <c r="C30" i="2"/>
  <c r="C31" i="1"/>
  <c r="C31" i="2"/>
  <c r="C32" i="1"/>
  <c r="C32" i="2"/>
  <c r="C33" i="1"/>
  <c r="C33" i="2"/>
  <c r="C34" i="1"/>
  <c r="C34" i="2"/>
  <c r="C35" i="1"/>
  <c r="C35" i="2"/>
  <c r="C36" i="1"/>
  <c r="C36" i="2"/>
  <c r="C37" i="1"/>
  <c r="C37" i="2"/>
  <c r="C38" i="1"/>
  <c r="C38" i="2"/>
  <c r="C39" i="1"/>
  <c r="C39" i="2"/>
  <c r="C40" i="1"/>
  <c r="C40" i="2"/>
  <c r="C41" i="1"/>
  <c r="C41" i="2"/>
  <c r="C42" i="1"/>
  <c r="C42" i="2"/>
  <c r="C43" i="1"/>
  <c r="C43" i="2"/>
  <c r="C44" i="1"/>
  <c r="C44" i="2"/>
  <c r="C45" i="1"/>
  <c r="C45" i="2"/>
  <c r="C46" i="1"/>
  <c r="C46" i="2"/>
  <c r="C47" i="1"/>
  <c r="C47" i="2"/>
  <c r="C48" i="1"/>
  <c r="C48" i="2"/>
  <c r="C49" i="1"/>
  <c r="C49" i="2"/>
  <c r="C50" i="1"/>
  <c r="C50" i="2"/>
  <c r="C51" i="1"/>
  <c r="C52" i="1"/>
  <c r="C52" i="2"/>
  <c r="C53" i="1"/>
  <c r="C53" i="2"/>
  <c r="C54" i="1"/>
  <c r="C54" i="2"/>
  <c r="C55" i="1"/>
  <c r="C56" i="1"/>
  <c r="C56" i="2"/>
  <c r="C57" i="1"/>
  <c r="C57" i="2"/>
  <c r="C58" i="1"/>
  <c r="C58" i="2"/>
  <c r="C59" i="1"/>
  <c r="C59" i="2"/>
  <c r="C60" i="1"/>
  <c r="C60" i="2"/>
  <c r="C61" i="1"/>
  <c r="C61" i="2"/>
  <c r="C62" i="1"/>
  <c r="C62" i="2"/>
  <c r="C63" i="1"/>
  <c r="C63" i="2"/>
  <c r="C64" i="1"/>
  <c r="C64" i="2"/>
  <c r="C65" i="1"/>
  <c r="C65" i="2"/>
  <c r="C66" i="1"/>
  <c r="C66" i="2"/>
  <c r="C67" i="1"/>
  <c r="C67" i="2"/>
  <c r="C68" i="1"/>
  <c r="C68" i="2"/>
  <c r="C69" i="1"/>
  <c r="C69" i="2"/>
  <c r="C70" i="1"/>
  <c r="C70" i="2"/>
  <c r="C71" i="1"/>
  <c r="C72" i="1"/>
  <c r="C72" i="2"/>
  <c r="C73" i="1"/>
  <c r="C73" i="2"/>
  <c r="C74" i="1"/>
  <c r="C74" i="2"/>
  <c r="C75" i="1"/>
  <c r="C75" i="2"/>
  <c r="C76" i="1"/>
  <c r="C76" i="2"/>
  <c r="C77" i="1"/>
  <c r="C77" i="2"/>
  <c r="C78" i="1"/>
  <c r="C78" i="2"/>
  <c r="C79" i="1"/>
  <c r="C80" i="1"/>
  <c r="C80" i="2"/>
  <c r="C81" i="1"/>
  <c r="C81" i="2"/>
  <c r="C82" i="1"/>
  <c r="C82" i="2"/>
  <c r="C83" i="1"/>
  <c r="C83" i="2"/>
  <c r="C84" i="1"/>
  <c r="C84" i="2"/>
  <c r="C85" i="1"/>
  <c r="C85" i="2"/>
  <c r="C86" i="1"/>
  <c r="C86" i="2"/>
  <c r="C87" i="1"/>
  <c r="C87" i="2"/>
  <c r="C88" i="1"/>
  <c r="C88" i="2"/>
  <c r="C89" i="1"/>
  <c r="C89" i="2"/>
  <c r="C90" i="1"/>
  <c r="C90" i="2"/>
  <c r="C91" i="1"/>
  <c r="C92" i="1"/>
  <c r="C92" i="2"/>
  <c r="C93" i="1"/>
  <c r="C93" i="2"/>
  <c r="C94" i="1"/>
  <c r="C94" i="2"/>
  <c r="C95" i="1"/>
  <c r="C96" i="1"/>
  <c r="C96" i="2"/>
  <c r="C97" i="1"/>
  <c r="C97" i="2"/>
  <c r="C98" i="1"/>
  <c r="C98" i="2"/>
  <c r="C99" i="1"/>
  <c r="C100" i="1"/>
  <c r="C101" i="1"/>
  <c r="C101" i="2"/>
  <c r="A2" i="3"/>
  <c r="A3" i="3"/>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2" i="1"/>
  <c r="A2" i="2"/>
  <c r="A3" i="1"/>
  <c r="A4" i="1"/>
  <c r="A5" i="1"/>
  <c r="A5" i="2"/>
  <c r="A6" i="1"/>
  <c r="A7" i="1"/>
  <c r="A8" i="1"/>
  <c r="A9" i="1"/>
  <c r="A9" i="2"/>
  <c r="A10" i="1"/>
  <c r="A11" i="1"/>
  <c r="A12" i="1"/>
  <c r="A12" i="2"/>
  <c r="A13" i="1"/>
  <c r="A14" i="1"/>
  <c r="A14" i="2"/>
  <c r="A15" i="1"/>
  <c r="A16" i="1"/>
  <c r="A17" i="1"/>
  <c r="A18" i="1"/>
  <c r="A18" i="2"/>
  <c r="A19" i="1"/>
  <c r="A20" i="1"/>
  <c r="A20" i="2"/>
  <c r="A21" i="1"/>
  <c r="A22" i="1"/>
  <c r="A22" i="2"/>
  <c r="A23" i="1"/>
  <c r="A24" i="1"/>
  <c r="A24" i="2"/>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E2" i="3"/>
  <c r="E3" i="3"/>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D3" i="3"/>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2" i="3"/>
  <c r="F2" i="2"/>
  <c r="G2" i="2"/>
  <c r="F3" i="2"/>
  <c r="G3" i="2"/>
  <c r="H2"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N3" i="4"/>
  <c r="M3" i="4"/>
  <c r="E3" i="1"/>
  <c r="E3" i="2"/>
  <c r="N2" i="4"/>
  <c r="M2" i="4"/>
  <c r="E2" i="1"/>
  <c r="E2" i="2"/>
  <c r="N10" i="4"/>
  <c r="M10" i="4"/>
  <c r="E10" i="1"/>
  <c r="E10" i="2"/>
  <c r="N11" i="4"/>
  <c r="M11" i="4"/>
  <c r="E11" i="1"/>
  <c r="E11" i="2"/>
  <c r="N12" i="4"/>
  <c r="M12" i="4"/>
  <c r="E12" i="1"/>
  <c r="E12" i="2"/>
  <c r="N13" i="4"/>
  <c r="M13" i="4"/>
  <c r="N14" i="4"/>
  <c r="M14" i="4"/>
  <c r="E14" i="1"/>
  <c r="E14" i="2"/>
  <c r="N15" i="4"/>
  <c r="M15" i="4"/>
  <c r="E15" i="1"/>
  <c r="E15" i="2"/>
  <c r="N16" i="4"/>
  <c r="M16" i="4"/>
  <c r="E16" i="1"/>
  <c r="E16" i="2"/>
  <c r="N17" i="4"/>
  <c r="M17" i="4"/>
  <c r="N18" i="4"/>
  <c r="M18" i="4"/>
  <c r="E18" i="1"/>
  <c r="N19" i="4"/>
  <c r="M19" i="4"/>
  <c r="E19" i="1"/>
  <c r="E19" i="2"/>
  <c r="N20" i="4"/>
  <c r="M20" i="4"/>
  <c r="E20" i="1"/>
  <c r="E20" i="2"/>
  <c r="N21" i="4"/>
  <c r="M21" i="4"/>
  <c r="N22" i="4"/>
  <c r="M22" i="4"/>
  <c r="E22" i="1"/>
  <c r="E22" i="2"/>
  <c r="N23" i="4"/>
  <c r="M23" i="4"/>
  <c r="E23" i="1"/>
  <c r="E23" i="2"/>
  <c r="N24" i="4"/>
  <c r="M24" i="4"/>
  <c r="E24" i="1"/>
  <c r="E24" i="2"/>
  <c r="N25" i="4"/>
  <c r="M25" i="4"/>
  <c r="N26" i="4"/>
  <c r="M26" i="4"/>
  <c r="E26" i="1"/>
  <c r="E26" i="2"/>
  <c r="N27" i="4"/>
  <c r="M27" i="4"/>
  <c r="E27" i="1"/>
  <c r="E27" i="2"/>
  <c r="N28" i="4"/>
  <c r="M28" i="4"/>
  <c r="E28" i="1"/>
  <c r="E28" i="2"/>
  <c r="N29" i="4"/>
  <c r="M29" i="4"/>
  <c r="N30" i="4"/>
  <c r="M30" i="4"/>
  <c r="E30" i="1"/>
  <c r="E30" i="2"/>
  <c r="N31" i="4"/>
  <c r="M31" i="4"/>
  <c r="E31" i="1"/>
  <c r="E31" i="2"/>
  <c r="N32" i="4"/>
  <c r="M32" i="4"/>
  <c r="N33" i="4"/>
  <c r="M33" i="4"/>
  <c r="E33" i="1"/>
  <c r="E33" i="2"/>
  <c r="N34" i="4"/>
  <c r="M34" i="4"/>
  <c r="E34" i="1"/>
  <c r="E34" i="2"/>
  <c r="N35" i="4"/>
  <c r="M35" i="4"/>
  <c r="E35" i="1"/>
  <c r="E35" i="2"/>
  <c r="N36" i="4"/>
  <c r="M36" i="4"/>
  <c r="N37" i="4"/>
  <c r="M37" i="4"/>
  <c r="E37" i="1"/>
  <c r="E37" i="2"/>
  <c r="N38" i="4"/>
  <c r="M38" i="4"/>
  <c r="E38" i="1"/>
  <c r="E38" i="2"/>
  <c r="N39" i="4"/>
  <c r="M39" i="4"/>
  <c r="E39" i="1"/>
  <c r="E39" i="2"/>
  <c r="N40" i="4"/>
  <c r="M40" i="4"/>
  <c r="E40" i="1"/>
  <c r="E40" i="2"/>
  <c r="N41" i="4"/>
  <c r="M41" i="4"/>
  <c r="E41" i="1"/>
  <c r="E41" i="2"/>
  <c r="N42" i="4"/>
  <c r="M42" i="4"/>
  <c r="E42" i="1"/>
  <c r="N43" i="4"/>
  <c r="M43" i="4"/>
  <c r="N44" i="4"/>
  <c r="M44" i="4"/>
  <c r="E44" i="1"/>
  <c r="E44" i="2"/>
  <c r="N45" i="4"/>
  <c r="M45" i="4"/>
  <c r="E45" i="1"/>
  <c r="E45" i="2"/>
  <c r="N46" i="4"/>
  <c r="M46" i="4"/>
  <c r="E46" i="1"/>
  <c r="E46" i="2"/>
  <c r="N47" i="4"/>
  <c r="M47" i="4"/>
  <c r="E47" i="1"/>
  <c r="E47" i="2"/>
  <c r="N48" i="4"/>
  <c r="M48" i="4"/>
  <c r="E48" i="1"/>
  <c r="E48" i="2"/>
  <c r="N49" i="4"/>
  <c r="M49" i="4"/>
  <c r="N50" i="4"/>
  <c r="M50" i="4"/>
  <c r="E50" i="1"/>
  <c r="E50" i="2"/>
  <c r="N51" i="4"/>
  <c r="M51" i="4"/>
  <c r="E51" i="1"/>
  <c r="E51" i="2"/>
  <c r="N52" i="4"/>
  <c r="M52" i="4"/>
  <c r="E52" i="1"/>
  <c r="E52" i="2"/>
  <c r="N53" i="4"/>
  <c r="M53" i="4"/>
  <c r="E53" i="1"/>
  <c r="E53" i="2"/>
  <c r="N54" i="4"/>
  <c r="M54" i="4"/>
  <c r="E54" i="1"/>
  <c r="E54" i="2"/>
  <c r="N55" i="4"/>
  <c r="M55" i="4"/>
  <c r="E55" i="1"/>
  <c r="E55" i="2"/>
  <c r="N56" i="4"/>
  <c r="M56" i="4"/>
  <c r="N57" i="4"/>
  <c r="M57" i="4"/>
  <c r="N58" i="4"/>
  <c r="M58" i="4"/>
  <c r="E58" i="1"/>
  <c r="N59" i="4"/>
  <c r="M59" i="4"/>
  <c r="N60" i="4"/>
  <c r="M60" i="4"/>
  <c r="E60" i="1"/>
  <c r="E60" i="2"/>
  <c r="N61" i="4"/>
  <c r="M61" i="4"/>
  <c r="E61" i="1"/>
  <c r="E61" i="2"/>
  <c r="N62" i="4"/>
  <c r="M62" i="4"/>
  <c r="E62" i="1"/>
  <c r="E62" i="2"/>
  <c r="N63" i="4"/>
  <c r="M63" i="4"/>
  <c r="E63" i="1"/>
  <c r="E63" i="2"/>
  <c r="N64" i="4"/>
  <c r="M64" i="4"/>
  <c r="E64" i="1"/>
  <c r="E64" i="2"/>
  <c r="N65" i="4"/>
  <c r="M65" i="4"/>
  <c r="E65" i="1"/>
  <c r="E65" i="2"/>
  <c r="N66" i="4"/>
  <c r="M66" i="4"/>
  <c r="E66" i="1"/>
  <c r="N67" i="4"/>
  <c r="M67" i="4"/>
  <c r="E67" i="1"/>
  <c r="E67" i="2"/>
  <c r="N68" i="4"/>
  <c r="M68" i="4"/>
  <c r="N69" i="4"/>
  <c r="M69" i="4"/>
  <c r="N70" i="4"/>
  <c r="M70" i="4"/>
  <c r="E70" i="1"/>
  <c r="E70" i="2"/>
  <c r="N71" i="4"/>
  <c r="M71" i="4"/>
  <c r="E71" i="1"/>
  <c r="E71" i="2"/>
  <c r="N72" i="4"/>
  <c r="M72" i="4"/>
  <c r="N73" i="4"/>
  <c r="M73" i="4"/>
  <c r="E73" i="1"/>
  <c r="E73" i="2"/>
  <c r="N74" i="4"/>
  <c r="M74" i="4"/>
  <c r="E74" i="1"/>
  <c r="E74" i="2"/>
  <c r="N75" i="4"/>
  <c r="M75" i="4"/>
  <c r="E75" i="1"/>
  <c r="E75" i="2"/>
  <c r="N76" i="4"/>
  <c r="M76" i="4"/>
  <c r="E76" i="1"/>
  <c r="E76" i="2"/>
  <c r="N77" i="4"/>
  <c r="M77" i="4"/>
  <c r="N78" i="4"/>
  <c r="M78" i="4"/>
  <c r="E78" i="1"/>
  <c r="E78" i="2"/>
  <c r="N79" i="4"/>
  <c r="M79" i="4"/>
  <c r="E79" i="1"/>
  <c r="E79" i="2"/>
  <c r="N80" i="4"/>
  <c r="M80" i="4"/>
  <c r="E80" i="1"/>
  <c r="E80" i="2"/>
  <c r="N81" i="4"/>
  <c r="M81" i="4"/>
  <c r="N82" i="4"/>
  <c r="M82" i="4"/>
  <c r="E82" i="1"/>
  <c r="N83" i="4"/>
  <c r="M83" i="4"/>
  <c r="E83" i="1"/>
  <c r="E83" i="2"/>
  <c r="N84" i="4"/>
  <c r="M84" i="4"/>
  <c r="E84" i="1"/>
  <c r="E84" i="2"/>
  <c r="N85" i="4"/>
  <c r="M85" i="4"/>
  <c r="N86" i="4"/>
  <c r="M86" i="4"/>
  <c r="E86" i="1"/>
  <c r="E86" i="2"/>
  <c r="N87" i="4"/>
  <c r="M87" i="4"/>
  <c r="E87" i="1"/>
  <c r="E87" i="2"/>
  <c r="N88" i="4"/>
  <c r="M88" i="4"/>
  <c r="E88" i="1"/>
  <c r="E88" i="2"/>
  <c r="N89" i="4"/>
  <c r="M89" i="4"/>
  <c r="E89" i="1"/>
  <c r="E89" i="2"/>
  <c r="N90" i="4"/>
  <c r="M90" i="4"/>
  <c r="N91" i="4"/>
  <c r="M91" i="4"/>
  <c r="N92" i="4"/>
  <c r="M92" i="4"/>
  <c r="E92" i="1"/>
  <c r="E92" i="2"/>
  <c r="N93" i="4"/>
  <c r="M93" i="4"/>
  <c r="E93" i="1"/>
  <c r="E93" i="2"/>
  <c r="N94" i="4"/>
  <c r="M94" i="4"/>
  <c r="E94" i="1"/>
  <c r="E94" i="2"/>
  <c r="N95" i="4"/>
  <c r="M95" i="4"/>
  <c r="E95" i="1"/>
  <c r="E95" i="2"/>
  <c r="N96" i="4"/>
  <c r="M96" i="4"/>
  <c r="E96" i="1"/>
  <c r="E96" i="2"/>
  <c r="N97" i="4"/>
  <c r="M97" i="4"/>
  <c r="E97" i="1"/>
  <c r="E97" i="2"/>
  <c r="N98" i="4"/>
  <c r="M98" i="4"/>
  <c r="N99" i="4"/>
  <c r="M99" i="4"/>
  <c r="E99" i="1"/>
  <c r="E99" i="2"/>
  <c r="N100" i="4"/>
  <c r="M100" i="4"/>
  <c r="E100" i="1"/>
  <c r="E100" i="2"/>
  <c r="N101" i="4"/>
  <c r="M101" i="4"/>
  <c r="E101" i="1"/>
  <c r="E101" i="2"/>
  <c r="I4" i="3"/>
  <c r="N4" i="3" s="1"/>
  <c r="I5" i="3"/>
  <c r="I6" i="3"/>
  <c r="I7" i="3"/>
  <c r="I8" i="3"/>
  <c r="N8" i="3" s="1"/>
  <c r="M8" i="3" s="1"/>
  <c r="J8" i="3" s="1"/>
  <c r="I9" i="3"/>
  <c r="I10" i="3"/>
  <c r="I11" i="3"/>
  <c r="I12" i="3"/>
  <c r="I13" i="3"/>
  <c r="I14" i="3"/>
  <c r="I15" i="3"/>
  <c r="N15" i="3"/>
  <c r="M15" i="3"/>
  <c r="J15" i="3"/>
  <c r="I16" i="3"/>
  <c r="N16" i="3"/>
  <c r="I17" i="3"/>
  <c r="I18" i="3"/>
  <c r="I19" i="3"/>
  <c r="N19" i="3"/>
  <c r="O19" i="3"/>
  <c r="I20" i="3"/>
  <c r="I21" i="3"/>
  <c r="I22" i="3"/>
  <c r="I23" i="3"/>
  <c r="I24" i="3"/>
  <c r="N24" i="3"/>
  <c r="M24" i="3"/>
  <c r="J24" i="3"/>
  <c r="I25" i="3"/>
  <c r="I26" i="3"/>
  <c r="I27" i="3"/>
  <c r="N27" i="3"/>
  <c r="O27" i="3"/>
  <c r="I28" i="3"/>
  <c r="N28" i="3"/>
  <c r="I29" i="3"/>
  <c r="I30" i="3"/>
  <c r="I31" i="3"/>
  <c r="I32" i="3"/>
  <c r="I33" i="3"/>
  <c r="I34" i="3"/>
  <c r="I35" i="3"/>
  <c r="I36" i="3"/>
  <c r="N36" i="3"/>
  <c r="I37" i="3"/>
  <c r="I38" i="3"/>
  <c r="I39" i="3"/>
  <c r="N39" i="3"/>
  <c r="I40" i="3"/>
  <c r="N40" i="3"/>
  <c r="M40" i="3"/>
  <c r="J40" i="3"/>
  <c r="I41" i="3"/>
  <c r="I42" i="3"/>
  <c r="I43" i="3"/>
  <c r="I44" i="3"/>
  <c r="N44" i="3"/>
  <c r="I45" i="3"/>
  <c r="I46" i="3"/>
  <c r="I47" i="3"/>
  <c r="I48" i="3"/>
  <c r="N48" i="3"/>
  <c r="M48" i="3"/>
  <c r="J48" i="3"/>
  <c r="I49" i="3"/>
  <c r="I50" i="3"/>
  <c r="I51" i="3"/>
  <c r="N51" i="3"/>
  <c r="I52" i="3"/>
  <c r="N52" i="3"/>
  <c r="M52" i="3"/>
  <c r="J52" i="3"/>
  <c r="I53" i="3"/>
  <c r="I54" i="3"/>
  <c r="I55" i="3"/>
  <c r="I56" i="3"/>
  <c r="I57" i="3"/>
  <c r="I58" i="3"/>
  <c r="I59" i="3"/>
  <c r="I60" i="3"/>
  <c r="N60" i="3"/>
  <c r="I61" i="3"/>
  <c r="I62" i="3"/>
  <c r="I63" i="3"/>
  <c r="N63" i="3"/>
  <c r="I64" i="3"/>
  <c r="N64" i="3"/>
  <c r="M64" i="3"/>
  <c r="J64" i="3"/>
  <c r="I65" i="3"/>
  <c r="I66" i="3"/>
  <c r="I67" i="3"/>
  <c r="I68" i="3"/>
  <c r="N68" i="3"/>
  <c r="I69" i="3"/>
  <c r="I70" i="3"/>
  <c r="I71" i="3"/>
  <c r="N71" i="3"/>
  <c r="M71" i="3"/>
  <c r="J71" i="3"/>
  <c r="I72" i="3"/>
  <c r="N72" i="3"/>
  <c r="I73" i="3"/>
  <c r="I74" i="3"/>
  <c r="I75" i="3"/>
  <c r="I76" i="3"/>
  <c r="N76" i="3"/>
  <c r="M76" i="3"/>
  <c r="J76" i="3"/>
  <c r="I77" i="3"/>
  <c r="I78" i="3"/>
  <c r="I79" i="3"/>
  <c r="I80" i="3"/>
  <c r="N80" i="3"/>
  <c r="M80" i="3"/>
  <c r="J80" i="3"/>
  <c r="I81" i="3"/>
  <c r="I82" i="3"/>
  <c r="I83" i="3"/>
  <c r="N83" i="3"/>
  <c r="M83" i="3"/>
  <c r="J83" i="3"/>
  <c r="I84" i="3"/>
  <c r="N84" i="3"/>
  <c r="I85" i="3"/>
  <c r="I86" i="3"/>
  <c r="I87" i="3"/>
  <c r="N87" i="3"/>
  <c r="M87" i="3"/>
  <c r="J87" i="3"/>
  <c r="I88" i="3"/>
  <c r="N88" i="3"/>
  <c r="M88" i="3"/>
  <c r="J88" i="3"/>
  <c r="I89" i="3"/>
  <c r="I90" i="3"/>
  <c r="I91" i="3"/>
  <c r="I92" i="3"/>
  <c r="I93" i="3"/>
  <c r="I94" i="3"/>
  <c r="I95" i="3"/>
  <c r="N95" i="3"/>
  <c r="M95" i="3"/>
  <c r="J95" i="3"/>
  <c r="I96" i="3"/>
  <c r="I97" i="3"/>
  <c r="I98" i="3"/>
  <c r="I99" i="3"/>
  <c r="I100" i="3"/>
  <c r="I101" i="3"/>
  <c r="I3" i="3"/>
  <c r="F5" i="3"/>
  <c r="D2" i="1"/>
  <c r="D2" i="2"/>
  <c r="D3" i="1"/>
  <c r="D3" i="2"/>
  <c r="D4" i="1"/>
  <c r="D4" i="2"/>
  <c r="D5" i="1"/>
  <c r="D5" i="2"/>
  <c r="D6" i="1"/>
  <c r="D6" i="2"/>
  <c r="D7" i="1"/>
  <c r="D7" i="2"/>
  <c r="D8" i="1"/>
  <c r="D8" i="2"/>
  <c r="D9" i="1"/>
  <c r="D9" i="2"/>
  <c r="D10" i="1"/>
  <c r="D10" i="2"/>
  <c r="D11" i="1"/>
  <c r="D11" i="2"/>
  <c r="D12" i="1"/>
  <c r="D12" i="2"/>
  <c r="D13" i="1"/>
  <c r="D13" i="2"/>
  <c r="D14" i="1"/>
  <c r="D14" i="2"/>
  <c r="D15" i="1"/>
  <c r="D15" i="2"/>
  <c r="D16" i="1"/>
  <c r="D16" i="2"/>
  <c r="D17" i="1"/>
  <c r="D17" i="2"/>
  <c r="D18" i="1"/>
  <c r="D18" i="2"/>
  <c r="D19" i="1"/>
  <c r="D19" i="2"/>
  <c r="D20" i="1"/>
  <c r="D20" i="2"/>
  <c r="D21" i="1"/>
  <c r="D21" i="2"/>
  <c r="D22" i="1"/>
  <c r="D22" i="2"/>
  <c r="D23" i="1"/>
  <c r="D23" i="2"/>
  <c r="D24" i="1"/>
  <c r="D24" i="2"/>
  <c r="D25" i="1"/>
  <c r="D25" i="2"/>
  <c r="D26" i="1"/>
  <c r="D26" i="2"/>
  <c r="D27" i="1"/>
  <c r="D27" i="2"/>
  <c r="D28" i="1"/>
  <c r="D28" i="2"/>
  <c r="D29" i="1"/>
  <c r="D29" i="2"/>
  <c r="D30" i="1"/>
  <c r="D30" i="2"/>
  <c r="D31" i="1"/>
  <c r="D31" i="2"/>
  <c r="D32" i="1"/>
  <c r="D32" i="2"/>
  <c r="D33" i="1"/>
  <c r="D33" i="2"/>
  <c r="D34" i="1"/>
  <c r="D34" i="2"/>
  <c r="D35" i="1"/>
  <c r="D35" i="2"/>
  <c r="D36" i="1"/>
  <c r="D36" i="2"/>
  <c r="D37" i="1"/>
  <c r="D37" i="2"/>
  <c r="D38" i="1"/>
  <c r="D38" i="2"/>
  <c r="D39" i="1"/>
  <c r="D39" i="2"/>
  <c r="D40" i="1"/>
  <c r="D40" i="2"/>
  <c r="D41" i="1"/>
  <c r="D41" i="2"/>
  <c r="D42" i="1"/>
  <c r="D42" i="2"/>
  <c r="D43" i="1"/>
  <c r="D43" i="2"/>
  <c r="D44" i="1"/>
  <c r="D44" i="2"/>
  <c r="D45" i="1"/>
  <c r="D45" i="2"/>
  <c r="D46" i="1"/>
  <c r="D46" i="2"/>
  <c r="D47" i="1"/>
  <c r="D47" i="2"/>
  <c r="D48" i="1"/>
  <c r="D48" i="2"/>
  <c r="D49" i="1"/>
  <c r="D49" i="2"/>
  <c r="D50" i="1"/>
  <c r="D50" i="2"/>
  <c r="D51" i="1"/>
  <c r="D51" i="2"/>
  <c r="D52" i="1"/>
  <c r="D52" i="2"/>
  <c r="D53" i="1"/>
  <c r="D53" i="2"/>
  <c r="D54" i="1"/>
  <c r="D54" i="2"/>
  <c r="D55" i="1"/>
  <c r="D55" i="2"/>
  <c r="D56" i="1"/>
  <c r="D56" i="2"/>
  <c r="D57" i="1"/>
  <c r="D57" i="2"/>
  <c r="D58" i="1"/>
  <c r="D58" i="2"/>
  <c r="D59" i="1"/>
  <c r="D59" i="2"/>
  <c r="D60" i="1"/>
  <c r="D60" i="2"/>
  <c r="D61" i="1"/>
  <c r="D61" i="2"/>
  <c r="D62" i="1"/>
  <c r="D62" i="2"/>
  <c r="D63" i="1"/>
  <c r="D63" i="2"/>
  <c r="D64" i="1"/>
  <c r="D64" i="2"/>
  <c r="D65" i="1"/>
  <c r="D65" i="2"/>
  <c r="D66" i="1"/>
  <c r="D66" i="2"/>
  <c r="D67" i="1"/>
  <c r="D67" i="2"/>
  <c r="D68" i="1"/>
  <c r="D68" i="2"/>
  <c r="D69" i="1"/>
  <c r="D69" i="2"/>
  <c r="D70" i="1"/>
  <c r="D70" i="2"/>
  <c r="D71" i="1"/>
  <c r="D71" i="2"/>
  <c r="D72" i="1"/>
  <c r="D72" i="2"/>
  <c r="D73" i="1"/>
  <c r="D73" i="2"/>
  <c r="D74" i="1"/>
  <c r="D74" i="2"/>
  <c r="D75" i="1"/>
  <c r="D75" i="2"/>
  <c r="D76" i="1"/>
  <c r="D76" i="2"/>
  <c r="D77" i="1"/>
  <c r="D77" i="2"/>
  <c r="D78" i="1"/>
  <c r="D78" i="2"/>
  <c r="D79" i="1"/>
  <c r="D79" i="2"/>
  <c r="D80" i="1"/>
  <c r="D80" i="2"/>
  <c r="D81" i="1"/>
  <c r="D81" i="2"/>
  <c r="D82" i="1"/>
  <c r="D82" i="2"/>
  <c r="D83" i="1"/>
  <c r="D83" i="2"/>
  <c r="D84" i="1"/>
  <c r="D84" i="2"/>
  <c r="D85" i="1"/>
  <c r="D85" i="2"/>
  <c r="D86" i="1"/>
  <c r="D86" i="2"/>
  <c r="D87" i="1"/>
  <c r="D87" i="2"/>
  <c r="D88" i="1"/>
  <c r="D88" i="2"/>
  <c r="D89" i="1"/>
  <c r="D89" i="2"/>
  <c r="D90" i="1"/>
  <c r="D90" i="2"/>
  <c r="D91" i="1"/>
  <c r="D91" i="2"/>
  <c r="D92" i="1"/>
  <c r="D92" i="2"/>
  <c r="D93" i="1"/>
  <c r="D93" i="2"/>
  <c r="D94" i="1"/>
  <c r="D94" i="2"/>
  <c r="D95" i="1"/>
  <c r="D95" i="2"/>
  <c r="D96" i="1"/>
  <c r="D96" i="2"/>
  <c r="D97" i="1"/>
  <c r="D97" i="2"/>
  <c r="D98" i="1"/>
  <c r="D98" i="2"/>
  <c r="D99" i="1"/>
  <c r="D99" i="2"/>
  <c r="D100" i="1"/>
  <c r="D100" i="2"/>
  <c r="D101" i="1"/>
  <c r="D101" i="2"/>
  <c r="F3" i="3"/>
  <c r="F4" i="3"/>
  <c r="F6" i="3"/>
  <c r="F7" i="3"/>
  <c r="F8" i="3"/>
  <c r="F9" i="3"/>
  <c r="F10" i="3"/>
  <c r="F11" i="3"/>
  <c r="F12" i="3"/>
  <c r="F13" i="3"/>
  <c r="N13" i="3"/>
  <c r="O13" i="3"/>
  <c r="F14" i="3"/>
  <c r="F15" i="3"/>
  <c r="F16" i="3"/>
  <c r="F17" i="3"/>
  <c r="F18" i="3"/>
  <c r="F19" i="3"/>
  <c r="F20" i="3"/>
  <c r="F21" i="3"/>
  <c r="N21" i="3"/>
  <c r="O21" i="3"/>
  <c r="F22" i="3"/>
  <c r="F23" i="3"/>
  <c r="F24" i="3"/>
  <c r="F25" i="3"/>
  <c r="N25" i="3"/>
  <c r="F26" i="3"/>
  <c r="N26" i="3"/>
  <c r="M26" i="3"/>
  <c r="J26" i="3"/>
  <c r="F27" i="3"/>
  <c r="F28" i="3"/>
  <c r="F29" i="3"/>
  <c r="F30" i="3"/>
  <c r="F31" i="3"/>
  <c r="F32" i="3"/>
  <c r="F33" i="3"/>
  <c r="F34" i="3"/>
  <c r="F35" i="3"/>
  <c r="F36" i="3"/>
  <c r="F37" i="3"/>
  <c r="N37" i="3"/>
  <c r="F38" i="3"/>
  <c r="F39" i="3"/>
  <c r="F40" i="3"/>
  <c r="F41" i="3"/>
  <c r="N41" i="3"/>
  <c r="F42" i="3"/>
  <c r="F43" i="3"/>
  <c r="F44" i="3"/>
  <c r="F45" i="3"/>
  <c r="N45" i="3"/>
  <c r="O45" i="3"/>
  <c r="F46" i="3"/>
  <c r="F47" i="3"/>
  <c r="F48" i="3"/>
  <c r="F49" i="3"/>
  <c r="F50" i="3"/>
  <c r="F51" i="3"/>
  <c r="F52" i="3"/>
  <c r="F53" i="3"/>
  <c r="F54" i="3"/>
  <c r="F55" i="3"/>
  <c r="F56" i="3"/>
  <c r="F57" i="3"/>
  <c r="N57" i="3"/>
  <c r="O57" i="3"/>
  <c r="F58" i="3"/>
  <c r="F59" i="3"/>
  <c r="F60" i="3"/>
  <c r="F61" i="3"/>
  <c r="N61" i="3"/>
  <c r="O61" i="3"/>
  <c r="F62" i="3"/>
  <c r="F63" i="3"/>
  <c r="F64" i="3"/>
  <c r="F65" i="3"/>
  <c r="F66" i="3"/>
  <c r="F67" i="3"/>
  <c r="F68" i="3"/>
  <c r="F69" i="3"/>
  <c r="N69" i="3"/>
  <c r="O69" i="3"/>
  <c r="F70" i="3"/>
  <c r="F71" i="3"/>
  <c r="F72" i="3"/>
  <c r="F73" i="3"/>
  <c r="F74" i="3"/>
  <c r="F75" i="3"/>
  <c r="F76" i="3"/>
  <c r="F77" i="3"/>
  <c r="N77" i="3"/>
  <c r="F78" i="3"/>
  <c r="F79" i="3"/>
  <c r="F80" i="3"/>
  <c r="F81" i="3"/>
  <c r="N81" i="3"/>
  <c r="M81" i="3"/>
  <c r="J81" i="3"/>
  <c r="F82" i="3"/>
  <c r="F83" i="3"/>
  <c r="F84" i="3"/>
  <c r="F85" i="3"/>
  <c r="N85" i="3"/>
  <c r="F86" i="3"/>
  <c r="F87" i="3"/>
  <c r="F88" i="3"/>
  <c r="F89" i="3"/>
  <c r="N89" i="3"/>
  <c r="M89" i="3"/>
  <c r="J89" i="3"/>
  <c r="F90" i="3"/>
  <c r="F91" i="3"/>
  <c r="F92" i="3"/>
  <c r="F93" i="3"/>
  <c r="N93" i="3"/>
  <c r="F94" i="3"/>
  <c r="F95" i="3"/>
  <c r="F96" i="3"/>
  <c r="N96" i="3"/>
  <c r="O96" i="3"/>
  <c r="F97" i="3"/>
  <c r="F98" i="3"/>
  <c r="F99" i="3"/>
  <c r="F100" i="3"/>
  <c r="F101" i="3"/>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A3" i="2"/>
  <c r="A4" i="2"/>
  <c r="A6" i="2"/>
  <c r="A7" i="2"/>
  <c r="A8" i="2"/>
  <c r="A10" i="2"/>
  <c r="A11" i="2"/>
  <c r="A15" i="2"/>
  <c r="A16" i="2"/>
  <c r="A17" i="2"/>
  <c r="A21" i="2"/>
  <c r="A23" i="2"/>
  <c r="A25" i="2"/>
  <c r="A26" i="2"/>
  <c r="F4" i="2"/>
  <c r="F5" i="2"/>
  <c r="F6" i="2"/>
  <c r="F7" i="2"/>
  <c r="F8" i="2"/>
  <c r="F9" i="2"/>
  <c r="F10" i="2"/>
  <c r="F11" i="2"/>
  <c r="F12" i="2"/>
  <c r="A13" i="2"/>
  <c r="F13" i="2"/>
  <c r="F14" i="2"/>
  <c r="F15" i="2"/>
  <c r="F16" i="2"/>
  <c r="F17" i="2"/>
  <c r="F18" i="2"/>
  <c r="A19"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E13" i="1"/>
  <c r="E13" i="2"/>
  <c r="E17" i="1"/>
  <c r="E17" i="2"/>
  <c r="E18" i="2"/>
  <c r="E21" i="1"/>
  <c r="E21" i="2"/>
  <c r="E25" i="1"/>
  <c r="E25" i="2"/>
  <c r="E29" i="1"/>
  <c r="E29" i="2"/>
  <c r="E32" i="1"/>
  <c r="E32" i="2"/>
  <c r="E36" i="1"/>
  <c r="E36" i="2"/>
  <c r="E42" i="2"/>
  <c r="E43" i="1"/>
  <c r="E43" i="2"/>
  <c r="E49" i="1"/>
  <c r="E49" i="2"/>
  <c r="E56" i="1"/>
  <c r="E56" i="2"/>
  <c r="E57" i="1"/>
  <c r="E57" i="2"/>
  <c r="E58" i="2"/>
  <c r="E59" i="1"/>
  <c r="E59" i="2"/>
  <c r="E66" i="2"/>
  <c r="E68" i="1"/>
  <c r="E68" i="2"/>
  <c r="E69" i="1"/>
  <c r="E69" i="2"/>
  <c r="E72" i="1"/>
  <c r="E72" i="2"/>
  <c r="E77" i="1"/>
  <c r="E77" i="2"/>
  <c r="E81" i="1"/>
  <c r="E81" i="2"/>
  <c r="E82" i="2"/>
  <c r="E85" i="1"/>
  <c r="E85" i="2"/>
  <c r="E90" i="1"/>
  <c r="E90" i="2"/>
  <c r="E91" i="1"/>
  <c r="E91" i="2"/>
  <c r="E98" i="1"/>
  <c r="E98" i="2"/>
  <c r="I2" i="3"/>
  <c r="N2" i="3"/>
  <c r="F2" i="3"/>
  <c r="B2" i="3"/>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B2" i="1"/>
  <c r="B2" i="2"/>
  <c r="B3" i="1"/>
  <c r="B3" i="2"/>
  <c r="B4" i="1"/>
  <c r="B4" i="2"/>
  <c r="B5" i="1"/>
  <c r="B5" i="2"/>
  <c r="B6" i="1"/>
  <c r="B6" i="2"/>
  <c r="B7" i="1"/>
  <c r="B7" i="2"/>
  <c r="B8" i="1"/>
  <c r="B8" i="2"/>
  <c r="B9" i="1"/>
  <c r="B9" i="2"/>
  <c r="B10" i="1"/>
  <c r="B10" i="2"/>
  <c r="B11" i="1"/>
  <c r="B11" i="2"/>
  <c r="B12" i="1"/>
  <c r="B12" i="2"/>
  <c r="B13" i="1"/>
  <c r="B13" i="2"/>
  <c r="B14" i="1"/>
  <c r="B14" i="2"/>
  <c r="B15" i="1"/>
  <c r="B15" i="2"/>
  <c r="B16" i="1"/>
  <c r="B16" i="2"/>
  <c r="B17" i="1"/>
  <c r="B17" i="2"/>
  <c r="B18" i="1"/>
  <c r="B18" i="2"/>
  <c r="B19" i="1"/>
  <c r="B19" i="2"/>
  <c r="B20" i="1"/>
  <c r="B20" i="2"/>
  <c r="B21" i="1"/>
  <c r="B21" i="2"/>
  <c r="B22" i="1"/>
  <c r="B22" i="2"/>
  <c r="B23" i="1"/>
  <c r="B23" i="2"/>
  <c r="B24" i="1"/>
  <c r="B24" i="2"/>
  <c r="B25" i="1"/>
  <c r="B25" i="2"/>
  <c r="B26" i="1"/>
  <c r="B26" i="2"/>
  <c r="B27" i="1"/>
  <c r="B27" i="2"/>
  <c r="B28" i="1"/>
  <c r="B28" i="2"/>
  <c r="B29" i="1"/>
  <c r="B29" i="2"/>
  <c r="B30" i="1"/>
  <c r="B30" i="2"/>
  <c r="B31" i="1"/>
  <c r="B31" i="2"/>
  <c r="B32" i="1"/>
  <c r="B32" i="2"/>
  <c r="B33" i="1"/>
  <c r="B33" i="2"/>
  <c r="B34" i="1"/>
  <c r="B34" i="2"/>
  <c r="B35" i="1"/>
  <c r="B35" i="2"/>
  <c r="B36" i="1"/>
  <c r="B36" i="2"/>
  <c r="B37" i="1"/>
  <c r="B37" i="2"/>
  <c r="B38" i="1"/>
  <c r="B38" i="2"/>
  <c r="B39" i="1"/>
  <c r="B39" i="2"/>
  <c r="B40" i="1"/>
  <c r="B40" i="2"/>
  <c r="B41" i="1"/>
  <c r="B41" i="2"/>
  <c r="B42" i="1"/>
  <c r="B42" i="2"/>
  <c r="B43" i="1"/>
  <c r="B43" i="2"/>
  <c r="B44" i="1"/>
  <c r="B44" i="2"/>
  <c r="B45" i="1"/>
  <c r="B45" i="2"/>
  <c r="B46" i="1"/>
  <c r="B46" i="2"/>
  <c r="B47" i="1"/>
  <c r="B47" i="2"/>
  <c r="B48" i="1"/>
  <c r="B48" i="2"/>
  <c r="B49" i="1"/>
  <c r="B49" i="2"/>
  <c r="B50" i="1"/>
  <c r="B50" i="2"/>
  <c r="B51" i="1"/>
  <c r="B51" i="2"/>
  <c r="B52" i="1"/>
  <c r="B52" i="2"/>
  <c r="B53" i="1"/>
  <c r="B53" i="2"/>
  <c r="B54" i="1"/>
  <c r="B54" i="2"/>
  <c r="B55" i="1"/>
  <c r="B55" i="2"/>
  <c r="B56" i="1"/>
  <c r="B56" i="2"/>
  <c r="B57" i="1"/>
  <c r="B57" i="2"/>
  <c r="B58" i="1"/>
  <c r="B58" i="2"/>
  <c r="B59" i="1"/>
  <c r="B59" i="2"/>
  <c r="B60" i="1"/>
  <c r="B60" i="2"/>
  <c r="B61" i="1"/>
  <c r="B61" i="2"/>
  <c r="B62" i="1"/>
  <c r="B62" i="2"/>
  <c r="B63" i="1"/>
  <c r="B63" i="2"/>
  <c r="B64" i="1"/>
  <c r="B64" i="2"/>
  <c r="B65" i="1"/>
  <c r="B65" i="2"/>
  <c r="B66" i="1"/>
  <c r="B66" i="2"/>
  <c r="B67" i="1"/>
  <c r="B67" i="2"/>
  <c r="B68" i="1"/>
  <c r="B68" i="2"/>
  <c r="B69" i="1"/>
  <c r="B69" i="2"/>
  <c r="B70" i="1"/>
  <c r="B70" i="2"/>
  <c r="B71" i="1"/>
  <c r="B71" i="2"/>
  <c r="B72" i="1"/>
  <c r="B72" i="2"/>
  <c r="B73" i="1"/>
  <c r="B73" i="2"/>
  <c r="B74" i="1"/>
  <c r="B74" i="2"/>
  <c r="B75" i="1"/>
  <c r="B75" i="2"/>
  <c r="B76" i="1"/>
  <c r="B76" i="2"/>
  <c r="B77" i="1"/>
  <c r="B77" i="2"/>
  <c r="B78" i="1"/>
  <c r="B78" i="2"/>
  <c r="B79" i="1"/>
  <c r="B79" i="2"/>
  <c r="B80" i="1"/>
  <c r="B80" i="2"/>
  <c r="B81" i="1"/>
  <c r="B81" i="2"/>
  <c r="B82" i="1"/>
  <c r="B82" i="2"/>
  <c r="B83" i="1"/>
  <c r="B83" i="2"/>
  <c r="B84" i="1"/>
  <c r="B84" i="2"/>
  <c r="B85" i="1"/>
  <c r="B85" i="2"/>
  <c r="B86" i="1"/>
  <c r="B86" i="2"/>
  <c r="B87" i="1"/>
  <c r="B87" i="2"/>
  <c r="B88" i="1"/>
  <c r="B88" i="2"/>
  <c r="B89" i="1"/>
  <c r="B89" i="2"/>
  <c r="B90" i="1"/>
  <c r="B90" i="2"/>
  <c r="B91" i="1"/>
  <c r="B91" i="2"/>
  <c r="B92" i="1"/>
  <c r="B92" i="2"/>
  <c r="B93" i="1"/>
  <c r="B93" i="2"/>
  <c r="B94" i="1"/>
  <c r="B94" i="2"/>
  <c r="B95" i="1"/>
  <c r="B95" i="2"/>
  <c r="B96" i="1"/>
  <c r="B96" i="2"/>
  <c r="B97" i="1"/>
  <c r="B97" i="2"/>
  <c r="B98" i="1"/>
  <c r="B98" i="2"/>
  <c r="B99" i="1"/>
  <c r="B99" i="2"/>
  <c r="B100" i="1"/>
  <c r="B100" i="2"/>
  <c r="B101" i="1"/>
  <c r="B101"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N101" i="3"/>
  <c r="O101" i="3"/>
  <c r="N97" i="3"/>
  <c r="M97" i="3"/>
  <c r="J97" i="3"/>
  <c r="N91" i="3"/>
  <c r="M91" i="3"/>
  <c r="J91" i="3"/>
  <c r="N75" i="3"/>
  <c r="M75" i="3"/>
  <c r="J75" i="3"/>
  <c r="N73" i="3"/>
  <c r="M73" i="3"/>
  <c r="J73" i="3"/>
  <c r="N65" i="3"/>
  <c r="M65" i="3"/>
  <c r="J65" i="3"/>
  <c r="N53" i="3"/>
  <c r="O53" i="3"/>
  <c r="N49" i="3"/>
  <c r="M49" i="3"/>
  <c r="J49" i="3"/>
  <c r="N33" i="3"/>
  <c r="O33" i="3"/>
  <c r="N29" i="3"/>
  <c r="O29" i="3"/>
  <c r="N23" i="3"/>
  <c r="M23" i="3"/>
  <c r="J23" i="3"/>
  <c r="N17" i="3"/>
  <c r="M17" i="3"/>
  <c r="J17" i="3"/>
  <c r="N7" i="3"/>
  <c r="O7" i="3"/>
  <c r="O17" i="3"/>
  <c r="O97" i="3"/>
  <c r="O25" i="3"/>
  <c r="M25" i="3"/>
  <c r="J25" i="3"/>
  <c r="O93" i="3"/>
  <c r="M93" i="3"/>
  <c r="J93" i="3"/>
  <c r="O85" i="3"/>
  <c r="M85" i="3"/>
  <c r="J85" i="3"/>
  <c r="M41" i="3"/>
  <c r="J41" i="3"/>
  <c r="O41" i="3"/>
  <c r="O73" i="3"/>
  <c r="N67" i="3"/>
  <c r="N32" i="3"/>
  <c r="M32" i="3"/>
  <c r="J32" i="3"/>
  <c r="N20" i="3"/>
  <c r="M20" i="3"/>
  <c r="J20" i="3"/>
  <c r="N3" i="3"/>
  <c r="N98" i="3"/>
  <c r="N94" i="3"/>
  <c r="O94" i="3"/>
  <c r="N90" i="3"/>
  <c r="O90" i="3"/>
  <c r="N86" i="3"/>
  <c r="N82" i="3"/>
  <c r="M82" i="3"/>
  <c r="J82" i="3"/>
  <c r="N78" i="3"/>
  <c r="M78" i="3"/>
  <c r="J78" i="3"/>
  <c r="N74" i="3"/>
  <c r="O74" i="3"/>
  <c r="N70" i="3"/>
  <c r="M70" i="3"/>
  <c r="J70" i="3"/>
  <c r="N66" i="3"/>
  <c r="N62" i="3"/>
  <c r="O62" i="3"/>
  <c r="N58" i="3"/>
  <c r="M58" i="3"/>
  <c r="J58" i="3"/>
  <c r="N54" i="3"/>
  <c r="N50" i="3"/>
  <c r="N46" i="3"/>
  <c r="O46" i="3"/>
  <c r="N42" i="3"/>
  <c r="M42" i="3"/>
  <c r="J42" i="3"/>
  <c r="N38" i="3"/>
  <c r="N34" i="3"/>
  <c r="N30" i="3"/>
  <c r="M30" i="3"/>
  <c r="J30" i="3"/>
  <c r="N22" i="3"/>
  <c r="M22" i="3"/>
  <c r="J22" i="3"/>
  <c r="N18" i="3"/>
  <c r="N14" i="3"/>
  <c r="N10" i="3"/>
  <c r="M10" i="3"/>
  <c r="J10" i="3"/>
  <c r="N6" i="3"/>
  <c r="O6" i="3" s="1"/>
  <c r="O91" i="3"/>
  <c r="N9" i="3"/>
  <c r="N5" i="3"/>
  <c r="M5" i="3" s="1"/>
  <c r="J5" i="3" s="1"/>
  <c r="O89" i="3"/>
  <c r="O81" i="3"/>
  <c r="M13" i="3"/>
  <c r="J13" i="3"/>
  <c r="M29" i="3"/>
  <c r="J29" i="3"/>
  <c r="M45" i="3"/>
  <c r="J45" i="3"/>
  <c r="M57" i="3"/>
  <c r="J57" i="3"/>
  <c r="M69" i="3"/>
  <c r="J69" i="3"/>
  <c r="M21" i="3"/>
  <c r="J21" i="3"/>
  <c r="M39" i="3"/>
  <c r="J39" i="3"/>
  <c r="O39" i="3"/>
  <c r="M2" i="3"/>
  <c r="J2" i="3"/>
  <c r="O2" i="3"/>
  <c r="M63" i="3"/>
  <c r="J63" i="3"/>
  <c r="O63" i="3"/>
  <c r="O51" i="3"/>
  <c r="M51" i="3"/>
  <c r="J51" i="3"/>
  <c r="O65" i="3"/>
  <c r="N59" i="3"/>
  <c r="O87" i="3"/>
  <c r="N99" i="3"/>
  <c r="M99" i="3"/>
  <c r="J99" i="3"/>
  <c r="N47" i="3"/>
  <c r="M47" i="3"/>
  <c r="J47" i="3"/>
  <c r="N43" i="3"/>
  <c r="N35" i="3"/>
  <c r="M35" i="3"/>
  <c r="J35" i="3"/>
  <c r="N31" i="3"/>
  <c r="O31" i="3"/>
  <c r="O75" i="3"/>
  <c r="O15" i="3"/>
  <c r="N55" i="3"/>
  <c r="O55" i="3"/>
  <c r="O71" i="3"/>
  <c r="O95" i="3"/>
  <c r="O83" i="3"/>
  <c r="O23" i="3"/>
  <c r="O49" i="3"/>
  <c r="M7" i="3"/>
  <c r="J7" i="3"/>
  <c r="M19" i="3"/>
  <c r="J19" i="3"/>
  <c r="M27" i="3"/>
  <c r="J27" i="3"/>
  <c r="M33" i="3"/>
  <c r="J33" i="3"/>
  <c r="M53" i="3"/>
  <c r="J53" i="3"/>
  <c r="M61" i="3"/>
  <c r="J61" i="3"/>
  <c r="M101" i="3"/>
  <c r="J101" i="3"/>
  <c r="O24" i="3"/>
  <c r="N79" i="3"/>
  <c r="O79" i="3"/>
  <c r="O84" i="3"/>
  <c r="M84" i="3"/>
  <c r="J84" i="3"/>
  <c r="M72" i="3"/>
  <c r="J72" i="3"/>
  <c r="O72" i="3"/>
  <c r="M44" i="3"/>
  <c r="J44" i="3"/>
  <c r="O44" i="3"/>
  <c r="M68" i="3"/>
  <c r="J68" i="3"/>
  <c r="O68" i="3"/>
  <c r="O60" i="3"/>
  <c r="M60" i="3"/>
  <c r="J60" i="3"/>
  <c r="O36" i="3"/>
  <c r="M36" i="3"/>
  <c r="J36" i="3"/>
  <c r="O28" i="3"/>
  <c r="M28" i="3"/>
  <c r="J28" i="3"/>
  <c r="O16" i="3"/>
  <c r="M16" i="3"/>
  <c r="J16" i="3"/>
  <c r="N92" i="3"/>
  <c r="O82" i="3"/>
  <c r="O20" i="3"/>
  <c r="O52" i="3"/>
  <c r="N100" i="3"/>
  <c r="M100" i="3"/>
  <c r="J100" i="3"/>
  <c r="M96" i="3"/>
  <c r="J96" i="3"/>
  <c r="N56" i="3"/>
  <c r="M56" i="3"/>
  <c r="J56" i="3"/>
  <c r="O3" i="3"/>
  <c r="M3" i="3"/>
  <c r="J3" i="3"/>
  <c r="M90" i="3"/>
  <c r="J90" i="3"/>
  <c r="M66" i="3"/>
  <c r="J66" i="3"/>
  <c r="O66" i="3"/>
  <c r="M62" i="3"/>
  <c r="J62" i="3"/>
  <c r="M54" i="3"/>
  <c r="J54" i="3"/>
  <c r="O54" i="3"/>
  <c r="M46" i="3"/>
  <c r="J46" i="3"/>
  <c r="M38" i="3"/>
  <c r="J38" i="3"/>
  <c r="O38" i="3"/>
  <c r="M34" i="3"/>
  <c r="J34" i="3"/>
  <c r="O34" i="3"/>
  <c r="O22" i="3"/>
  <c r="M18" i="3"/>
  <c r="J18" i="3"/>
  <c r="O18" i="3"/>
  <c r="O14" i="3"/>
  <c r="M14" i="3"/>
  <c r="J14" i="3"/>
  <c r="M67" i="3"/>
  <c r="J67" i="3"/>
  <c r="O67" i="3"/>
  <c r="M98" i="3"/>
  <c r="J98" i="3"/>
  <c r="O98" i="3"/>
  <c r="M50" i="3"/>
  <c r="J50" i="3"/>
  <c r="O50" i="3"/>
  <c r="O77" i="3"/>
  <c r="M77" i="3"/>
  <c r="J77" i="3"/>
  <c r="O37" i="3"/>
  <c r="M37" i="3"/>
  <c r="J37" i="3"/>
  <c r="O32" i="3"/>
  <c r="M94" i="3"/>
  <c r="J94" i="3"/>
  <c r="O86" i="3"/>
  <c r="M86" i="3"/>
  <c r="J86" i="3"/>
  <c r="O42" i="3"/>
  <c r="O35" i="3"/>
  <c r="M9" i="3"/>
  <c r="J9" i="3"/>
  <c r="O9" i="3"/>
  <c r="O59" i="3"/>
  <c r="M59" i="3"/>
  <c r="J59" i="3"/>
  <c r="M43" i="3"/>
  <c r="J43" i="3"/>
  <c r="O43" i="3"/>
  <c r="O40" i="3"/>
  <c r="O88" i="3"/>
  <c r="O76" i="3"/>
  <c r="O70" i="3"/>
  <c r="O26" i="3"/>
  <c r="O30" i="3"/>
  <c r="O48" i="3"/>
  <c r="O64" i="3"/>
  <c r="O80" i="3"/>
  <c r="N11" i="3"/>
  <c r="M11" i="3"/>
  <c r="J11" i="3"/>
  <c r="N12" i="3"/>
  <c r="M12" i="3" s="1"/>
  <c r="J12" i="3" s="1"/>
  <c r="O10" i="3"/>
  <c r="M74" i="3"/>
  <c r="J74" i="3"/>
  <c r="O47" i="3"/>
  <c r="O58" i="3"/>
  <c r="M79" i="3"/>
  <c r="J79" i="3"/>
  <c r="O78" i="3"/>
  <c r="M55" i="3"/>
  <c r="J55" i="3"/>
  <c r="O100" i="3"/>
  <c r="O56" i="3"/>
  <c r="M31" i="3"/>
  <c r="J31" i="3"/>
  <c r="O99" i="3"/>
  <c r="O12" i="3"/>
  <c r="M92" i="3"/>
  <c r="J92" i="3"/>
  <c r="O92" i="3"/>
  <c r="O11" i="3"/>
  <c r="O5" i="3" l="1"/>
  <c r="O8" i="3"/>
  <c r="M6" i="3"/>
  <c r="J6" i="3" s="1"/>
  <c r="O4" i="3"/>
  <c r="M4" i="3"/>
  <c r="J4" i="3" s="1"/>
</calcChain>
</file>

<file path=xl/sharedStrings.xml><?xml version="1.0" encoding="utf-8"?>
<sst xmlns="http://schemas.openxmlformats.org/spreadsheetml/2006/main" count="226" uniqueCount="119">
  <si>
    <t>Measure</t>
  </si>
  <si>
    <t>Total Number of Participants Measured</t>
  </si>
  <si>
    <t xml:space="preserve">Planned Programmatic Changes and Rationale </t>
  </si>
  <si>
    <t>Planned Data Collection Changes and Rationale</t>
  </si>
  <si>
    <r>
      <t xml:space="preserve">Mid-Year </t>
    </r>
    <r>
      <rPr>
        <b/>
        <u/>
        <sz val="12"/>
        <color theme="1"/>
        <rFont val="Times New Roman"/>
        <family val="1"/>
      </rPr>
      <t>Programmatic  Changes</t>
    </r>
    <r>
      <rPr>
        <b/>
        <sz val="12"/>
        <color theme="1"/>
        <rFont val="Times New Roman"/>
        <family val="1"/>
      </rPr>
      <t xml:space="preserve"> Made and Rationale</t>
    </r>
  </si>
  <si>
    <r>
      <t xml:space="preserve">Mid-Year </t>
    </r>
    <r>
      <rPr>
        <b/>
        <u/>
        <sz val="12"/>
        <color theme="1"/>
        <rFont val="Times New Roman"/>
        <family val="1"/>
      </rPr>
      <t>Data Collection Changes</t>
    </r>
    <r>
      <rPr>
        <b/>
        <sz val="12"/>
        <color theme="1"/>
        <rFont val="Times New Roman"/>
        <family val="1"/>
      </rPr>
      <t xml:space="preserve"> Made and Rationale</t>
    </r>
  </si>
  <si>
    <r>
      <t xml:space="preserve">End-of-Year </t>
    </r>
    <r>
      <rPr>
        <u/>
        <sz val="12"/>
        <color theme="1"/>
        <rFont val="Times New Roman"/>
        <family val="1"/>
      </rPr>
      <t>Programmatic Changes</t>
    </r>
    <r>
      <rPr>
        <sz val="12"/>
        <color theme="1"/>
        <rFont val="Times New Roman"/>
        <family val="1"/>
      </rPr>
      <t xml:space="preserve"> and Rationale</t>
    </r>
  </si>
  <si>
    <r>
      <t xml:space="preserve">End-of-Year </t>
    </r>
    <r>
      <rPr>
        <u/>
        <sz val="12"/>
        <color theme="1"/>
        <rFont val="Times New Roman"/>
        <family val="1"/>
      </rPr>
      <t>Data Collection/Evaluation Changes</t>
    </r>
    <r>
      <rPr>
        <sz val="12"/>
        <color theme="1"/>
        <rFont val="Times New Roman"/>
        <family val="1"/>
      </rPr>
      <t xml:space="preserve"> 
and Rationale</t>
    </r>
  </si>
  <si>
    <t>Objective Assessment Plan</t>
  </si>
  <si>
    <t xml:space="preserve">% Meeting Success Criteria: 
Mid-Year Progress </t>
  </si>
  <si>
    <r>
      <t xml:space="preserve">Planned </t>
    </r>
    <r>
      <rPr>
        <b/>
        <u/>
        <sz val="12"/>
        <color theme="1"/>
        <rFont val="Times New Roman"/>
        <family val="1"/>
      </rPr>
      <t>Programmatic Changes</t>
    </r>
    <r>
      <rPr>
        <b/>
        <sz val="12"/>
        <color theme="1"/>
        <rFont val="Times New Roman"/>
        <family val="1"/>
      </rPr>
      <t xml:space="preserve"> and Rationale </t>
    </r>
  </si>
  <si>
    <r>
      <t xml:space="preserve">Planned </t>
    </r>
    <r>
      <rPr>
        <b/>
        <u/>
        <sz val="12"/>
        <color theme="1"/>
        <rFont val="Times New Roman"/>
        <family val="1"/>
      </rPr>
      <t>Data Collection Changes</t>
    </r>
    <r>
      <rPr>
        <b/>
        <sz val="12"/>
        <color theme="1"/>
        <rFont val="Times New Roman"/>
        <family val="1"/>
      </rPr>
      <t xml:space="preserve"> and Rationale</t>
    </r>
  </si>
  <si>
    <t>Proportionate Variance</t>
  </si>
  <si>
    <t>Stars Achieved_2</t>
  </si>
  <si>
    <t>Proportionate Variance_2</t>
  </si>
  <si>
    <r>
      <t xml:space="preserve">Data Collection Timeframe
</t>
    </r>
    <r>
      <rPr>
        <b/>
        <i/>
        <sz val="11"/>
        <rFont val="Times New Roman"/>
        <family val="1"/>
      </rPr>
      <t>(Across the Grant Year)</t>
    </r>
  </si>
  <si>
    <r>
      <t xml:space="preserve">Stars Achieved
(Objective Status)
</t>
    </r>
    <r>
      <rPr>
        <b/>
        <i/>
        <sz val="11"/>
        <color theme="1"/>
        <rFont val="Times New Roman"/>
        <family val="1"/>
      </rPr>
      <t>(Auto Calculated)</t>
    </r>
  </si>
  <si>
    <t>Participant Group Assessed</t>
  </si>
  <si>
    <t>Regularly Participating Students</t>
  </si>
  <si>
    <t>Rationale if Data Not Collected
 Pre-, Mid-, Post-Assessment</t>
  </si>
  <si>
    <t>N/A</t>
  </si>
  <si>
    <t>% Meeting Success Criteria:           
  Mid-Year Progress                                         (Auto Calculated)2</t>
  </si>
  <si>
    <t xml:space="preserve">Permitted to have no  have no numerical data reported.    
(Standardized Assessment as measure) </t>
  </si>
  <si>
    <t>Benchmark</t>
  </si>
  <si>
    <t>Total Number of Participants Measured at End of Year</t>
  </si>
  <si>
    <r>
      <rPr>
        <b/>
        <sz val="11"/>
        <color theme="1"/>
        <rFont val="Times New Roman"/>
        <family val="1"/>
      </rPr>
      <t>No changes needed:</t>
    </r>
    <r>
      <rPr>
        <sz val="11"/>
        <color theme="1"/>
        <rFont val="Times New Roman"/>
        <family val="1"/>
      </rPr>
      <t xml:space="preserve"> Continue collecting quarterly grades data and weekly progress monitoring data from the school district. </t>
    </r>
  </si>
  <si>
    <r>
      <rPr>
        <b/>
        <sz val="11"/>
        <color theme="1"/>
        <rFont val="Times New Roman"/>
        <family val="1"/>
      </rPr>
      <t xml:space="preserve">No changes needed: </t>
    </r>
    <r>
      <rPr>
        <sz val="11"/>
        <color theme="1"/>
        <rFont val="Times New Roman"/>
        <family val="1"/>
      </rPr>
      <t xml:space="preserve">Continue collecting quarterly grades data and weekly progress monitoring data from the school district. 
</t>
    </r>
  </si>
  <si>
    <t>70% of regularly participating students will improve to a satisfactory English/Language Arts grade or above, or maintain a high grade across the program year.</t>
  </si>
  <si>
    <t>Standard of Success</t>
  </si>
  <si>
    <t>Improve English/Language Arts performance to a satisfactory level or above or maintain an above satisfactory level of performance.</t>
  </si>
  <si>
    <r>
      <t>Total Number of Participants Meeting Standard of Success</t>
    </r>
    <r>
      <rPr>
        <sz val="10"/>
        <color rgb="FFFF0000"/>
        <rFont val="Times New Roman"/>
        <family val="1"/>
      </rPr>
      <t/>
    </r>
  </si>
  <si>
    <r>
      <t xml:space="preserve">% Meeting Standard of Success:
 Mid-Year Progress
</t>
    </r>
    <r>
      <rPr>
        <b/>
        <i/>
        <sz val="11"/>
        <color theme="0"/>
        <rFont val="Times New Roman"/>
        <family val="1"/>
      </rPr>
      <t>(Auto Calculated)</t>
    </r>
  </si>
  <si>
    <t xml:space="preserve">% Meeting Standard of Success: 
Mid-Year Progress </t>
  </si>
  <si>
    <r>
      <rPr>
        <b/>
        <u/>
        <sz val="11"/>
        <color theme="1"/>
        <rFont val="Times New Roman"/>
        <family val="1"/>
      </rPr>
      <t>Proposed Changes:</t>
    </r>
    <r>
      <rPr>
        <sz val="11"/>
        <color theme="1"/>
        <rFont val="Times New Roman"/>
        <family val="1"/>
      </rPr>
      <t xml:space="preserve"> Continue with current curriculum. Extend English/language arts activities by 15-20 minutes per week and conduct progress monitoring strategies weekly.                                           </t>
    </r>
    <r>
      <rPr>
        <b/>
        <u/>
        <sz val="11"/>
        <color theme="1"/>
        <rFont val="Times New Roman"/>
        <family val="1"/>
      </rPr>
      <t>Rationale:</t>
    </r>
    <r>
      <rPr>
        <sz val="11"/>
        <color theme="1"/>
        <rFont val="Times New Roman"/>
        <family val="1"/>
      </rPr>
      <t xml:space="preserve"> Quarter 1 and Quarter 2 report card grades indicate that 45% of regularly participating students showed an increase or maintained a B or above on English/language arts grades. Compared with the objective assessment benchmark of 70%, this suggests that programming adjustments are needed to achieve the benchmark by the end of project year. </t>
    </r>
  </si>
  <si>
    <t>70% of regularly participating students will improve to a satisfactory or above on English/Language Arts, or maintain an above satisfactory level.</t>
  </si>
  <si>
    <r>
      <rPr>
        <b/>
        <u/>
        <sz val="11"/>
        <color theme="1"/>
        <rFont val="Times New Roman"/>
        <family val="1"/>
      </rPr>
      <t>Proposed Changes</t>
    </r>
    <r>
      <rPr>
        <sz val="11"/>
        <color theme="1"/>
        <rFont val="Times New Roman"/>
        <family val="1"/>
      </rPr>
      <t xml:space="preserve">: Continue with current curriculum. Extend English/language arts activities by 15-20 minutes per week and conduct progress monitoring strategies weekly.                                              </t>
    </r>
    <r>
      <rPr>
        <b/>
        <u/>
        <sz val="11"/>
        <color theme="1"/>
        <rFont val="Times New Roman"/>
        <family val="1"/>
      </rPr>
      <t>Rationale:</t>
    </r>
    <r>
      <rPr>
        <sz val="11"/>
        <color theme="1"/>
        <rFont val="Times New Roman"/>
        <family val="1"/>
      </rPr>
      <t xml:space="preserve"> Baseline and mid-year district reading assessments indicate that 40% of regularly participating students showed an increase in English/language arts skills from the beginning of the program year to mid-year assessment. Compared with the benchmark of 70%, this suggests programming adjustments are needed to achieve the benchmark by the end of project year. </t>
    </r>
  </si>
  <si>
    <r>
      <rPr>
        <b/>
        <u/>
        <sz val="11"/>
        <color theme="1"/>
        <rFont val="Times New Roman"/>
        <family val="1"/>
      </rPr>
      <t>Proposed Changes</t>
    </r>
    <r>
      <rPr>
        <b/>
        <sz val="11"/>
        <color theme="1"/>
        <rFont val="Times New Roman"/>
        <family val="1"/>
      </rPr>
      <t xml:space="preserve">: </t>
    </r>
    <r>
      <rPr>
        <sz val="11"/>
        <color theme="1"/>
        <rFont val="Times New Roman"/>
        <family val="1"/>
      </rPr>
      <t xml:space="preserve">Collect and review Quarter 3 grades. Collaborate with school-day principals to obtain weekly progress monitoring data collected by school-day teachers. Use these data to inform adjustments to English/language arts instructional time and/or focus. </t>
    </r>
    <r>
      <rPr>
        <b/>
        <u/>
        <sz val="11"/>
        <color theme="1"/>
        <rFont val="Times New Roman"/>
        <family val="1"/>
      </rPr>
      <t>Rationale:</t>
    </r>
    <r>
      <rPr>
        <b/>
        <sz val="11"/>
        <color theme="1"/>
        <rFont val="Times New Roman"/>
        <family val="1"/>
      </rPr>
      <t xml:space="preserve"> </t>
    </r>
    <r>
      <rPr>
        <sz val="11"/>
        <color theme="1"/>
        <rFont val="Times New Roman"/>
        <family val="1"/>
      </rPr>
      <t xml:space="preserve">Need additional data to effectively monitor student progress and tailor English/language arts activities to student needs.  
</t>
    </r>
    <r>
      <rPr>
        <b/>
        <u/>
        <sz val="11"/>
        <color theme="1"/>
        <rFont val="Times New Roman"/>
        <family val="1"/>
      </rPr>
      <t>Proposed Changes:</t>
    </r>
    <r>
      <rPr>
        <sz val="11"/>
        <color theme="1"/>
        <rFont val="Times New Roman"/>
        <family val="1"/>
      </rPr>
      <t xml:space="preserve"> Meet with district administration to ensure that grades data for all feeder schools can be obtained for each quarter.</t>
    </r>
    <r>
      <rPr>
        <b/>
        <sz val="11"/>
        <color theme="1"/>
        <rFont val="Times New Roman"/>
        <family val="1"/>
      </rPr>
      <t xml:space="preserve">                                                                            </t>
    </r>
    <r>
      <rPr>
        <b/>
        <u/>
        <sz val="11"/>
        <color theme="1"/>
        <rFont val="Times New Roman"/>
        <family val="1"/>
      </rPr>
      <t>Rationale:</t>
    </r>
    <r>
      <rPr>
        <b/>
        <sz val="11"/>
        <color theme="1"/>
        <rFont val="Times New Roman"/>
        <family val="1"/>
      </rPr>
      <t xml:space="preserve"> </t>
    </r>
    <r>
      <rPr>
        <sz val="11"/>
        <color theme="1"/>
        <rFont val="Times New Roman"/>
        <family val="1"/>
      </rPr>
      <t>Grades data were not received for one of the feeder school. These data were to be supplied per written agreement between our program and the district superintendent.</t>
    </r>
  </si>
  <si>
    <r>
      <rPr>
        <b/>
        <u/>
        <sz val="11"/>
        <color theme="1"/>
        <rFont val="Times New Roman"/>
        <family val="1"/>
      </rPr>
      <t>Proposed Changes:</t>
    </r>
    <r>
      <rPr>
        <b/>
        <sz val="11"/>
        <color theme="1"/>
        <rFont val="Times New Roman"/>
        <family val="1"/>
      </rPr>
      <t xml:space="preserve"> </t>
    </r>
    <r>
      <rPr>
        <sz val="11"/>
        <color theme="1"/>
        <rFont val="Times New Roman"/>
        <family val="1"/>
      </rPr>
      <t>Collaborate with school-day principals to obtain weekly progress monitoring assessment data currently collected by school-day teachers. Use these data to inform adjustments to reading instructional time and/or focus.</t>
    </r>
    <r>
      <rPr>
        <b/>
        <u/>
        <sz val="11"/>
        <color theme="1"/>
        <rFont val="Times New Roman"/>
        <family val="1"/>
      </rPr>
      <t xml:space="preserve">
Rationale:</t>
    </r>
    <r>
      <rPr>
        <sz val="11"/>
        <color theme="1"/>
        <rFont val="Times New Roman"/>
        <family val="1"/>
      </rPr>
      <t xml:space="preserve"> Additional data is needed to more effectively monitor student progress and tailor English/language arts activities to student needs. 
</t>
    </r>
    <r>
      <rPr>
        <b/>
        <u/>
        <sz val="11"/>
        <color theme="1"/>
        <rFont val="Times New Roman"/>
        <family val="1"/>
      </rPr>
      <t/>
    </r>
  </si>
  <si>
    <t xml:space="preserve">Continued with current curriculum. Reviewed planned changes with PDS and submitted and received amendment approvals. Project director discussed changes with site coordinators who provided training to teachers for instructional changes. Extended English/language arts activities by 15 minutes per week for students who were struggling in English/language arts per the formative evaluation. 
Weekly progress monitoring data obtained from feeder schools are used to inform English/language arts instructional activities aligned with our 21st CCLC grant.
</t>
  </si>
  <si>
    <t xml:space="preserve">Met with district administrators on 2/5/16 and received the missing Quarters 1 and 2 grades data and written approval to also obtain all progress monitoring data from feeder schools throughout the remainder of the year.
Met with school-day principals of feeder schools on 2/9/16 and developed a written mutually agreeable action plan stating that quarterly grades and weekly progress monitoring data collected by school-day teachers will be provided to our site coordinators. 
Progress monitoring data are being obtained from feeder schools on a weekly basis.
</t>
  </si>
  <si>
    <t>Met with school-day principals of feeder schools on 2/9/16 and developed a written mutually agreeable action plan stating that quarterly grades and weekly progress monitoring data collected by school-day teachers will be provided to our site coordinators. 
Progress monitoring data are being obtained from feeder schools on a weekly basis.</t>
  </si>
  <si>
    <t>Total Number of Participants Meeting Standard of Success at End of Year</t>
  </si>
  <si>
    <r>
      <t xml:space="preserve">Percent of Participants Meeting Standard of Success at End of Year
</t>
    </r>
    <r>
      <rPr>
        <b/>
        <i/>
        <sz val="11"/>
        <color theme="0"/>
        <rFont val="Times New Roman"/>
        <family val="1"/>
      </rPr>
      <t>(Auto Calculated)</t>
    </r>
  </si>
  <si>
    <r>
      <rPr>
        <b/>
        <sz val="11"/>
        <color theme="1"/>
        <rFont val="Times New Roman"/>
        <family val="1"/>
      </rPr>
      <t xml:space="preserve">Proposed Changes: </t>
    </r>
    <r>
      <rPr>
        <sz val="11"/>
        <color theme="1"/>
        <rFont val="Times New Roman"/>
        <family val="1"/>
      </rPr>
      <t xml:space="preserve">Incorporate small group sessions with tutors for students that are struggling with English/language arts. Continue with current curriculum, including the extension of English/language arts activities by 15-20 minutes per week and weekly  progress monitoring strategies.  
</t>
    </r>
    <r>
      <rPr>
        <b/>
        <sz val="11"/>
        <color theme="1"/>
        <rFont val="Times New Roman"/>
        <family val="1"/>
      </rPr>
      <t>Rationale:</t>
    </r>
    <r>
      <rPr>
        <sz val="11"/>
        <color theme="1"/>
        <rFont val="Times New Roman"/>
        <family val="1"/>
      </rPr>
      <t xml:space="preserve"> From Q1 to Q4</t>
    </r>
    <r>
      <rPr>
        <b/>
        <sz val="11"/>
        <color theme="1"/>
        <rFont val="Times New Roman"/>
        <family val="1"/>
      </rPr>
      <t xml:space="preserve">, </t>
    </r>
    <r>
      <rPr>
        <sz val="11"/>
        <color theme="1"/>
        <rFont val="Times New Roman"/>
        <family val="1"/>
      </rPr>
      <t xml:space="preserve">75% of regularly participating students showed an increase in their English/language arts grade or maintained a grade of B or above across the year. Compared with the objective assessment benchmark of 70%, this suggests that implemented programming adjustments at the mid-year helped to achieve the end of year benchmark on the grades measure. To reach students who continue to struggle in English/language arts and to ensure our English/language arts objective is met on all measures, some slight changes in the programming will be beneficial.  </t>
    </r>
  </si>
  <si>
    <t>Maintain a proficiency level of 3 or higher or improve proficiency level to a satisfactory level or above</t>
  </si>
  <si>
    <r>
      <rPr>
        <b/>
        <sz val="11"/>
        <color theme="1"/>
        <rFont val="Times New Roman"/>
        <family val="1"/>
      </rPr>
      <t>Proposed Changes:</t>
    </r>
    <r>
      <rPr>
        <sz val="11"/>
        <color theme="1"/>
        <rFont val="Times New Roman"/>
        <family val="1"/>
      </rPr>
      <t xml:space="preserve"> Incorporate small group sessions with tutors for students that are struggling with English/language arts. Continue with current curriculum, including the extension of English/language arts activities by 15-20 minutes per week and weekly  progress monitoring strategies.  
</t>
    </r>
    <r>
      <rPr>
        <b/>
        <sz val="11"/>
        <color theme="1"/>
        <rFont val="Times New Roman"/>
        <family val="1"/>
      </rPr>
      <t>Rationale:</t>
    </r>
    <r>
      <rPr>
        <sz val="11"/>
        <color theme="1"/>
        <rFont val="Times New Roman"/>
        <family val="1"/>
      </rPr>
      <t xml:space="preserve"> Based on district English/language arts assessments, 64% of regularly participating students showed an increase in English/language arts skills relative to the 70% benchmark. To reach students who continue to struggle in English/language arts and to ensure our English/language arts objective is met on all measures, some slight changes in the programming will be beneficial.  </t>
    </r>
  </si>
  <si>
    <t>Domain</t>
  </si>
  <si>
    <t>Academic - English Language Arts/Writing</t>
  </si>
  <si>
    <t>Objective Narrative</t>
  </si>
  <si>
    <t>Objective Assessment</t>
  </si>
  <si>
    <t>Grade Levels Served</t>
  </si>
  <si>
    <t>Elementary School</t>
  </si>
  <si>
    <t>Academic grades for quarters 1, 2, and 4</t>
  </si>
  <si>
    <t>Prior academic year and current academic year</t>
  </si>
  <si>
    <t>State standardized assessment only conducted at end of academic year</t>
  </si>
  <si>
    <t>Academic - Mathematics</t>
  </si>
  <si>
    <t>Academic - Science</t>
  </si>
  <si>
    <t>Personal Enrichment - Arts &amp; Culture</t>
  </si>
  <si>
    <t>Personal Enrichment - Behavior &amp; Problem-Solving</t>
  </si>
  <si>
    <t>Personal Enrichment - Health &amp; Nutrition</t>
  </si>
  <si>
    <t>Dropout Prevention &amp; College/Career Readiness</t>
  </si>
  <si>
    <t>Adult Family Member Performance</t>
  </si>
  <si>
    <t>Middle School</t>
  </si>
  <si>
    <t>High School</t>
  </si>
  <si>
    <t>Participating Students</t>
  </si>
  <si>
    <t>Participating Family Members</t>
  </si>
  <si>
    <t>Authentic Assessment</t>
  </si>
  <si>
    <t>Common Core Standards Rubric</t>
  </si>
  <si>
    <t>Curriculum-based Assessment</t>
  </si>
  <si>
    <t>Journals</t>
  </si>
  <si>
    <t>Local Assessment</t>
  </si>
  <si>
    <t>Local Assessment DDS</t>
  </si>
  <si>
    <t>Local Assessment Proficiency Levels</t>
  </si>
  <si>
    <t>Logs</t>
  </si>
  <si>
    <t>National Normed Assessment</t>
  </si>
  <si>
    <t>Observational Assessment</t>
  </si>
  <si>
    <t>Perceptual Survey (parent)</t>
  </si>
  <si>
    <t>Perceptual Survey (student)</t>
  </si>
  <si>
    <t>Perceptual Survey (teacher)</t>
  </si>
  <si>
    <t>Pre-Post Assessment</t>
  </si>
  <si>
    <t>Progress Reports</t>
  </si>
  <si>
    <t>Rating Scales</t>
  </si>
  <si>
    <t>Report Card Grades</t>
  </si>
  <si>
    <t>School/District Records</t>
  </si>
  <si>
    <t>Standardized Progress Monitoring Tool</t>
  </si>
  <si>
    <t>State Monitoring Tool (e.g. FAIR)</t>
  </si>
  <si>
    <t>State Assessment (e.g. FSA)</t>
  </si>
  <si>
    <t>Maintain an A/B grade or improve from a grade of C to B or a grade of D/F to C (or grading scale equivalents)</t>
  </si>
  <si>
    <t>Improve English Language Arts performance to a satisfactory level or above or maintain an above satisfactory level of performance.</t>
  </si>
  <si>
    <t>% of regularly participating students will improve to a satisfactory level or above on English language Arts/writing or maintain an above satisfactory level.</t>
  </si>
  <si>
    <t>Required of awardees after award decisions</t>
  </si>
  <si>
    <t>To be provided after award decisions</t>
  </si>
  <si>
    <t>Improve mathematics performance to a satisfactory level or above or maintain an above satisfactory level of performance.</t>
  </si>
  <si>
    <t>% of regularly participating students will improve to a satisfactory level or above on mathematics or maintain an above satisfactory level.</t>
  </si>
  <si>
    <t>Improve science performance to a satisfactory level or higher or maintain an above satisfactory level of performance.</t>
  </si>
  <si>
    <t>% of regularly participating students will improve to a proficient level on science or maintain an above proficiency level.</t>
  </si>
  <si>
    <t>Improve grade promotion.</t>
  </si>
  <si>
    <t>Improve health knowledge.</t>
  </si>
  <si>
    <t>55% of regularly participating students will improve to a satisfactory English Language Arts grade or above, or maintain a high grade across the program year.</t>
  </si>
  <si>
    <t>55% regularly participating students will improve to a satisfactory mathematics grade or above, or maintain a high grade across the program year.</t>
  </si>
  <si>
    <t>55% regularly participating students will improve to a satisfactory science grade or above, or maintain a high grade across the program year.</t>
  </si>
  <si>
    <t>75% of participating students will increase their health knowledge as measured by perceptual survey (student).</t>
  </si>
  <si>
    <t>70% of participating students will achieve their grade promotion as measured by school / district records.</t>
  </si>
  <si>
    <t>60% of participating family members will improve their awareness of community resources as measured by perceptual survey (parent).</t>
  </si>
  <si>
    <t>Improve awareness of community resources.</t>
  </si>
  <si>
    <t>Pre, Mid, Post Assessments</t>
  </si>
  <si>
    <t>Maintain an A/B grade or improve from a grade of C to B or a grade of D/F to C (or grading scale equiva</t>
  </si>
  <si>
    <t>Students will have an improved knowledge of HEPA standards based off of survey results.</t>
  </si>
  <si>
    <t>Maintain grade level that will suffice for promotion from one grade level to the next.</t>
  </si>
  <si>
    <t>Parents will have an improved knowldege of community resources available in their area.</t>
  </si>
  <si>
    <t xml:space="preserve">Will hold first Adult/family member night in March </t>
  </si>
  <si>
    <t>no changes</t>
  </si>
  <si>
    <t>no chages</t>
  </si>
  <si>
    <t xml:space="preserve">Proposed Changes: We will add one survey next year to have a total of 3 student health surveys. Each new student will have to complete a health survey within 2 weeks of joining the program. Rationale: With 3 surveys throughout the year we will be able to measure more students in the program regardless of start date. </t>
  </si>
  <si>
    <t xml:space="preserve">Proposed Changes: Due to the small number of completed parent surveys we will conduct a total of three surveys throughout the year to increase participation. We will also use the online program constant contact to send parents the link via monkey survey so they can use any tech device they have. </t>
  </si>
  <si>
    <t>Although participant number listed as 53, the true number of participants in the parent survey was 9. Of the 9 parent surveys, 4 were within the scoring system of 4/5 which indicated they were aware of community resources available to them.</t>
  </si>
  <si>
    <t>This figure was taken from the mid-year data as the same report is being used for the end of year data reporting</t>
  </si>
  <si>
    <t xml:space="preserve">Proposed Changes: We will add ELA/Writing programs at our site. We are looking into programs like Achieve 3000 and Khan Academy that are self-paced for that specific student. We hope that with the addition of the specialized tutoring programs the students ELA/Writing scores will increase. </t>
  </si>
  <si>
    <t xml:space="preserve">Proposed Changes: We will look into hiring science teachers at each site and look into programs like study island so students can practice their science skills throughout the time they are in middle school even though the FSA assessment is only for 8th graders. We will also offer a specialized science club to help students study for that specific assessment. </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</si>
</sst>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11"/>
      <color theme="1"/>
      <name val="Calibri"/>
      <family val="2"/>
      <scheme val="minor"/>
    </font>
    <font>
      <sz val="11"/>
      <color theme="1"/>
      <name val="Times New Roman"/>
      <family val="1"/>
    </font>
    <font>
      <b/>
      <sz val="11"/>
      <name val="Times New Roman"/>
      <family val="1"/>
    </font>
    <font>
      <sz val="11"/>
      <name val="Times New Roman"/>
      <family val="1"/>
    </font>
    <font>
      <sz val="10"/>
      <color rgb="FFFF0000"/>
      <name val="Times New Roman"/>
      <family val="1"/>
    </font>
    <font>
      <sz val="11"/>
      <name val="Calibri"/>
      <family val="2"/>
      <scheme val="minor"/>
    </font>
    <font>
      <sz val="11"/>
      <color theme="5" tint="0.79998168889431442"/>
      <name val="Calibri"/>
      <family val="2"/>
      <scheme val="minor"/>
    </font>
    <font>
      <b/>
      <sz val="12"/>
      <color theme="1"/>
      <name val="Times New Roman"/>
      <family val="1"/>
    </font>
    <font>
      <b/>
      <sz val="12"/>
      <name val="Times New Roman"/>
      <family val="1"/>
    </font>
    <font>
      <b/>
      <sz val="12"/>
      <color theme="0"/>
      <name val="Times New Roman"/>
      <family val="1"/>
    </font>
    <font>
      <b/>
      <sz val="12"/>
      <color rgb="FF000000"/>
      <name val="Times New Roman"/>
      <family val="1"/>
    </font>
    <font>
      <sz val="12"/>
      <color theme="1"/>
      <name val="Times New Roman"/>
      <family val="1"/>
    </font>
    <font>
      <b/>
      <u/>
      <sz val="12"/>
      <color theme="1"/>
      <name val="Times New Roman"/>
      <family val="1"/>
    </font>
    <font>
      <u/>
      <sz val="12"/>
      <color theme="1"/>
      <name val="Times New Roman"/>
      <family val="1"/>
    </font>
    <font>
      <b/>
      <sz val="11"/>
      <color theme="1"/>
      <name val="Times New Roman"/>
      <family val="1"/>
    </font>
    <font>
      <b/>
      <i/>
      <sz val="11"/>
      <color theme="0"/>
      <name val="Times New Roman"/>
      <family val="1"/>
    </font>
    <font>
      <b/>
      <i/>
      <sz val="11"/>
      <color theme="1"/>
      <name val="Times New Roman"/>
      <family val="1"/>
    </font>
    <font>
      <b/>
      <i/>
      <sz val="11"/>
      <name val="Times New Roman"/>
      <family val="1"/>
    </font>
    <font>
      <sz val="11"/>
      <color theme="1"/>
      <name val="Times New Roman"/>
      <family val="1"/>
    </font>
    <font>
      <sz val="11"/>
      <color rgb="FF1F497D"/>
      <name val="Symbol"/>
      <family val="1"/>
      <charset val="2"/>
    </font>
    <font>
      <b/>
      <u/>
      <sz val="11"/>
      <color theme="1"/>
      <name val="Times New Roman"/>
      <family val="1"/>
    </font>
    <font>
      <sz val="11"/>
      <name val="Times New Roman"/>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4.9989318521683403E-2"/>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62">
    <xf numFmtId="0" fontId="0" fillId="0" borderId="0" xfId="0"/>
    <xf numFmtId="0" fontId="6" fillId="4" borderId="0" xfId="0" applyFont="1" applyFill="1"/>
    <xf numFmtId="0" fontId="7" fillId="4" borderId="0" xfId="0" applyFont="1" applyFill="1"/>
    <xf numFmtId="0" fontId="0" fillId="5" borderId="0" xfId="0" applyFill="1"/>
    <xf numFmtId="0" fontId="0" fillId="6" borderId="0" xfId="0" applyFill="1"/>
    <xf numFmtId="0" fontId="0" fillId="7" borderId="0" xfId="0" applyFill="1"/>
    <xf numFmtId="0" fontId="4" fillId="0" borderId="0" xfId="0" applyFont="1" applyBorder="1" applyAlignment="1">
      <alignment horizontal="center" vertical="center" wrapText="1"/>
    </xf>
    <xf numFmtId="0" fontId="2" fillId="0" borderId="0" xfId="0" applyFont="1" applyBorder="1" applyAlignment="1">
      <alignment horizontal="center" vertical="center" wrapText="1"/>
    </xf>
    <xf numFmtId="0" fontId="9" fillId="3" borderId="0"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0" xfId="0" applyNumberFormat="1" applyFont="1" applyBorder="1" applyAlignment="1">
      <alignment horizontal="center" vertical="center" wrapText="1"/>
    </xf>
    <xf numFmtId="0" fontId="11" fillId="2" borderId="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2" fillId="0" borderId="0" xfId="0" applyFont="1" applyBorder="1" applyAlignment="1">
      <alignment horizontal="center" vertical="center" wrapText="1"/>
    </xf>
    <xf numFmtId="0" fontId="10" fillId="0" borderId="0" xfId="0"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9" fontId="4" fillId="0" borderId="0" xfId="1" applyFont="1" applyFill="1" applyBorder="1" applyAlignment="1" applyProtection="1">
      <alignment horizontal="center" vertical="center" wrapText="1"/>
    </xf>
    <xf numFmtId="0" fontId="8" fillId="0" borderId="0" xfId="0" applyFont="1" applyBorder="1" applyAlignment="1">
      <alignment horizontal="center" vertical="center" wrapText="1"/>
    </xf>
    <xf numFmtId="0" fontId="4" fillId="0" borderId="0" xfId="0" applyFont="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11" fillId="2" borderId="0" xfId="0" applyFont="1" applyFill="1" applyBorder="1" applyAlignment="1">
      <alignment horizontal="center" vertical="center"/>
    </xf>
    <xf numFmtId="0" fontId="12" fillId="0" borderId="0" xfId="0" applyFont="1" applyBorder="1" applyAlignment="1">
      <alignment horizontal="center" vertical="center"/>
    </xf>
    <xf numFmtId="9" fontId="11" fillId="2" borderId="0" xfId="1" applyFont="1" applyFill="1" applyBorder="1" applyAlignment="1">
      <alignment horizontal="center" vertical="center" wrapText="1"/>
    </xf>
    <xf numFmtId="9" fontId="2" fillId="0" borderId="0" xfId="1" applyFont="1" applyBorder="1" applyAlignment="1">
      <alignment horizontal="center" vertical="center"/>
    </xf>
    <xf numFmtId="9" fontId="4" fillId="0" borderId="0" xfId="1" applyFont="1" applyBorder="1" applyAlignment="1" applyProtection="1">
      <alignment horizontal="center" vertical="center" wrapText="1"/>
    </xf>
    <xf numFmtId="9" fontId="4" fillId="0" borderId="0" xfId="1" applyFont="1" applyBorder="1" applyAlignment="1" applyProtection="1">
      <alignment horizontal="center" vertical="center" wrapText="1"/>
      <protection locked="0"/>
    </xf>
    <xf numFmtId="9" fontId="2" fillId="0" borderId="0" xfId="1" applyFont="1" applyBorder="1" applyAlignment="1">
      <alignment horizontal="center" vertical="center" wrapText="1"/>
    </xf>
    <xf numFmtId="0" fontId="2" fillId="0" borderId="0" xfId="0" applyFont="1" applyBorder="1" applyAlignment="1" applyProtection="1">
      <alignment horizontal="left" vertical="top" wrapText="1"/>
      <protection locked="0"/>
    </xf>
    <xf numFmtId="0" fontId="2" fillId="0" borderId="0" xfId="0" applyFont="1" applyBorder="1" applyAlignment="1">
      <alignment horizontal="left" vertical="top" wrapText="1"/>
    </xf>
    <xf numFmtId="0" fontId="2" fillId="0" borderId="0" xfId="0" applyNumberFormat="1" applyFont="1" applyBorder="1" applyAlignment="1">
      <alignment horizontal="left" vertical="top" wrapText="1"/>
    </xf>
    <xf numFmtId="0" fontId="4" fillId="0" borderId="0" xfId="0" applyFont="1" applyBorder="1" applyAlignment="1" applyProtection="1">
      <alignment horizontal="left" vertical="top" wrapText="1"/>
      <protection locked="0"/>
    </xf>
    <xf numFmtId="0" fontId="4" fillId="8" borderId="0" xfId="0" applyNumberFormat="1" applyFont="1" applyFill="1" applyBorder="1" applyAlignment="1" applyProtection="1">
      <alignment horizontal="center" vertical="center" wrapText="1"/>
    </xf>
    <xf numFmtId="0" fontId="4" fillId="8" borderId="0" xfId="0" applyFont="1" applyFill="1" applyBorder="1" applyAlignment="1" applyProtection="1">
      <alignment horizontal="center" vertical="center" wrapText="1"/>
    </xf>
    <xf numFmtId="9" fontId="4" fillId="8" borderId="0" xfId="1" applyFont="1" applyFill="1" applyBorder="1" applyAlignment="1" applyProtection="1">
      <alignment horizontal="center" vertical="center" wrapText="1"/>
    </xf>
    <xf numFmtId="0" fontId="2" fillId="8" borderId="0" xfId="0" applyFont="1" applyFill="1" applyBorder="1" applyAlignment="1" applyProtection="1">
      <alignment horizontal="left" vertical="top" wrapText="1"/>
    </xf>
    <xf numFmtId="0" fontId="4" fillId="8" borderId="0" xfId="0" applyFont="1" applyFill="1" applyBorder="1" applyAlignment="1" applyProtection="1">
      <alignment horizontal="center" vertical="center"/>
    </xf>
    <xf numFmtId="0" fontId="2" fillId="8" borderId="0" xfId="0" applyNumberFormat="1" applyFont="1" applyFill="1" applyBorder="1" applyAlignment="1" applyProtection="1">
      <alignment horizontal="center" vertical="center" wrapText="1"/>
    </xf>
    <xf numFmtId="9" fontId="2" fillId="8" borderId="0" xfId="1" applyFont="1" applyFill="1" applyBorder="1" applyAlignment="1" applyProtection="1">
      <alignment horizontal="center" vertical="center" wrapText="1"/>
    </xf>
    <xf numFmtId="9" fontId="4" fillId="0" borderId="0" xfId="1" applyFont="1" applyBorder="1" applyAlignment="1">
      <alignment horizontal="center" vertical="center"/>
    </xf>
    <xf numFmtId="9" fontId="4" fillId="8" borderId="0" xfId="1" applyFont="1" applyFill="1" applyBorder="1" applyAlignment="1">
      <alignment horizontal="center" vertical="center"/>
    </xf>
    <xf numFmtId="0" fontId="15" fillId="0" borderId="0" xfId="0" applyFont="1" applyBorder="1" applyAlignment="1">
      <alignment horizontal="center" vertical="center"/>
    </xf>
    <xf numFmtId="9" fontId="12" fillId="0" borderId="0" xfId="1" applyFont="1" applyBorder="1" applyAlignment="1">
      <alignment horizontal="center" vertical="center"/>
    </xf>
    <xf numFmtId="0" fontId="3" fillId="8" borderId="0" xfId="0" applyNumberFormat="1" applyFont="1" applyFill="1" applyBorder="1" applyAlignment="1">
      <alignment horizontal="center" vertical="center" wrapText="1"/>
    </xf>
    <xf numFmtId="0" fontId="3" fillId="0" borderId="0" xfId="0" applyNumberFormat="1" applyFont="1" applyBorder="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wrapText="1"/>
    </xf>
    <xf numFmtId="9" fontId="4" fillId="0" borderId="0" xfId="0" applyNumberFormat="1" applyFont="1" applyBorder="1" applyAlignment="1" applyProtection="1">
      <alignment horizontal="center" vertical="center" wrapText="1"/>
    </xf>
    <xf numFmtId="9" fontId="4" fillId="8" borderId="0" xfId="1" applyFont="1" applyFill="1" applyBorder="1" applyAlignment="1" applyProtection="1">
      <alignment horizontal="center" vertical="center" wrapText="1"/>
      <protection hidden="1"/>
    </xf>
    <xf numFmtId="9" fontId="4" fillId="0" borderId="0" xfId="1" applyFont="1" applyFill="1" applyBorder="1" applyAlignment="1" applyProtection="1">
      <alignment horizontal="center" vertical="center" wrapText="1"/>
      <protection hidden="1"/>
    </xf>
    <xf numFmtId="0" fontId="20" fillId="0" borderId="0" xfId="0" applyFont="1" applyAlignment="1">
      <alignment horizontal="left" indent="5"/>
    </xf>
    <xf numFmtId="0" fontId="4" fillId="8" borderId="0" xfId="0" applyNumberFormat="1" applyFont="1" applyFill="1" applyBorder="1" applyAlignment="1" applyProtection="1">
      <alignment horizontal="center" vertical="center" wrapText="1"/>
      <protection hidden="1"/>
    </xf>
    <xf numFmtId="0" fontId="19" fillId="0" borderId="0" xfId="0" applyNumberFormat="1" applyFont="1" applyBorder="1" applyAlignment="1" applyProtection="1">
      <alignment horizontal="center" vertical="center" wrapText="1"/>
      <protection hidden="1"/>
    </xf>
    <xf numFmtId="0" fontId="2" fillId="8" borderId="0" xfId="0" applyFont="1" applyFill="1" applyBorder="1" applyAlignment="1" applyProtection="1">
      <alignment horizontal="left" vertical="center" wrapText="1"/>
    </xf>
    <xf numFmtId="0" fontId="2" fillId="8" borderId="0" xfId="0" applyNumberFormat="1" applyFont="1" applyFill="1" applyBorder="1" applyAlignment="1" applyProtection="1">
      <alignment vertical="top" wrapText="1"/>
    </xf>
    <xf numFmtId="0" fontId="4" fillId="8" borderId="0" xfId="0" applyFont="1" applyFill="1" applyBorder="1" applyAlignment="1" applyProtection="1">
      <alignment vertical="top" wrapText="1"/>
    </xf>
    <xf numFmtId="0" fontId="4" fillId="0" borderId="0" xfId="0" applyFont="1" applyFill="1" applyBorder="1" applyAlignment="1" applyProtection="1">
      <alignment horizontal="center" vertical="center" wrapText="1"/>
    </xf>
    <xf numFmtId="0" fontId="4" fillId="0" borderId="0" xfId="0" applyFont="1" applyBorder="1" applyAlignment="1" applyProtection="1">
      <alignment horizontal="center" vertical="center" wrapText="1"/>
      <protection locked="0"/>
    </xf>
    <xf numFmtId="9" fontId="4" fillId="0" borderId="0" xfId="1"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cellXfs>
  <cellStyles count="2">
    <cellStyle name="Normal" xfId="0" builtinId="0"/>
    <cellStyle name="Percent" xfId="1" builtinId="5"/>
  </cellStyles>
  <dxfs count="64">
    <dxf>
      <font>
        <b val="0"/>
        <i val="0"/>
        <strike val="0"/>
        <condense val="0"/>
        <extend val="0"/>
        <outline val="0"/>
        <shadow val="0"/>
        <u val="none"/>
        <vertAlign val="baseline"/>
        <sz val="11"/>
        <color auto="1"/>
        <name val="Times New Roman"/>
        <scheme val="none"/>
      </font>
      <numFmt numFmtId="13" formatCode="0%"/>
      <alignment horizontal="center" vertical="center" textRotation="0" wrapText="0" relativeIndent="0" justifyLastLine="0" shrinkToFit="0" readingOrder="0"/>
    </dxf>
    <dxf>
      <font>
        <b val="0"/>
        <i val="0"/>
        <strike val="0"/>
        <condense val="0"/>
        <extend val="0"/>
        <outline val="0"/>
        <shadow val="0"/>
        <u val="none"/>
        <vertAlign val="baseline"/>
        <sz val="11"/>
        <color auto="1"/>
        <name val="Times New Roman"/>
        <scheme val="none"/>
      </font>
      <numFmt numFmtId="13" formatCode="0%"/>
      <alignment horizontal="center" vertical="center" textRotation="0" indent="0" justifyLastLine="0" shrinkToFit="0" readingOrder="0"/>
    </dxf>
    <dxf>
      <font>
        <b/>
        <i val="0"/>
        <strike val="0"/>
        <condense val="0"/>
        <extend val="0"/>
        <outline val="0"/>
        <shadow val="0"/>
        <u val="none"/>
        <vertAlign val="baseline"/>
        <sz val="11"/>
        <color auto="1"/>
        <name val="Times New Roman"/>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11"/>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Times New Roman"/>
        <scheme val="none"/>
      </font>
      <numFmt numFmtId="13" formatCode="0%"/>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Times New Roman"/>
        <scheme val="none"/>
      </font>
      <alignment horizontal="center" vertical="center" textRotation="0"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indent="0" justifyLastLine="0" shrinkToFit="0" readingOrder="0"/>
      <protection locked="1" hidden="0"/>
    </dxf>
    <dxf>
      <font>
        <b val="0"/>
        <i val="0"/>
        <strike val="0"/>
        <condense val="0"/>
        <extend val="0"/>
        <outline val="0"/>
        <shadow val="0"/>
        <u val="none"/>
        <vertAlign val="baseline"/>
        <sz val="11"/>
        <color auto="1"/>
        <name val="Times New Roman"/>
        <scheme val="none"/>
      </font>
      <numFmt numFmtId="0" formatCode="General"/>
      <alignment horizontal="center" vertical="center" textRotation="0" indent="0" justifyLastLine="0" shrinkToFit="0" readingOrder="0"/>
      <protection locked="1" hidden="0"/>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Times New Roman"/>
        <scheme val="none"/>
      </font>
      <numFmt numFmtId="0" formatCode="Genera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Times New Roman"/>
        <scheme val="none"/>
      </font>
      <alignment horizontal="center" vertical="center" textRotation="0" wrapText="1" relativeIndent="0" justifyLastLine="0" shrinkToFit="0" readingOrder="0"/>
      <protection locked="1" hidden="0"/>
    </dxf>
    <dxf>
      <font>
        <b val="0"/>
        <i val="0"/>
        <strike val="0"/>
        <condense val="0"/>
        <extend val="0"/>
        <outline val="0"/>
        <shadow val="0"/>
        <u val="none"/>
        <vertAlign val="baseline"/>
        <sz val="11"/>
        <color auto="1"/>
        <name val="Times New Roman"/>
        <scheme val="none"/>
      </font>
      <numFmt numFmtId="0" formatCode="General"/>
      <alignment horizontal="center" vertical="center" textRotation="0" wrapText="1" relativeIndent="0" justifyLastLine="0" shrinkToFit="0" readingOrder="0"/>
      <protection locked="1" hidden="0"/>
    </dxf>
    <dxf>
      <border outline="0">
        <top style="thin">
          <color indexed="64"/>
        </top>
      </border>
    </dxf>
    <dxf>
      <border outline="0">
        <right style="thick">
          <color indexed="64"/>
        </right>
        <top style="thin">
          <color indexed="64"/>
        </top>
        <bottom style="thick">
          <color indexed="64"/>
        </bottom>
      </border>
    </dxf>
    <dxf>
      <font>
        <b val="0"/>
        <i val="0"/>
        <strike val="0"/>
        <condense val="0"/>
        <extend val="0"/>
        <outline val="0"/>
        <shadow val="0"/>
        <u val="none"/>
        <vertAlign val="baseline"/>
        <sz val="11"/>
        <color auto="1"/>
        <name val="Times New Roman"/>
        <scheme val="none"/>
      </font>
      <alignment horizontal="center" vertical="center" textRotation="0" indent="0" justifyLastLine="0" shrinkToFit="0" readingOrder="0"/>
    </dxf>
    <dxf>
      <border outline="0">
        <bottom style="thin">
          <color indexed="64"/>
        </bottom>
      </border>
    </dxf>
    <dxf>
      <font>
        <strike val="0"/>
        <outline val="0"/>
        <shadow val="0"/>
        <u val="none"/>
        <vertAlign val="baseline"/>
        <sz val="12"/>
        <name val="Times New Roman"/>
        <scheme val="none"/>
      </font>
      <alignment horizontal="center" vertical="center" textRotation="0" indent="0" justifyLastLine="0" shrinkToFit="0" readingOrder="0"/>
    </dxf>
    <dxf>
      <font>
        <b val="0"/>
        <i val="0"/>
        <strike val="0"/>
        <condense val="0"/>
        <extend val="0"/>
        <outline val="0"/>
        <shadow val="0"/>
        <u val="none"/>
        <vertAlign val="baseline"/>
        <sz val="11"/>
        <color auto="1"/>
        <name val="Times New Roman"/>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left" vertical="top" textRotation="0" wrapText="1" indent="0" justifyLastLine="0" shrinkToFit="0" readingOrder="0"/>
      <protection locked="0" hidden="0"/>
    </dxf>
    <dxf>
      <font>
        <strike val="0"/>
        <outline val="0"/>
        <shadow val="0"/>
        <u val="none"/>
        <vertAlign val="baseline"/>
        <name val="Times New Roman"/>
        <scheme val="none"/>
      </font>
      <numFmt numFmtId="0" formatCode="General"/>
      <alignment horizontal="left" vertical="top" textRotation="0" wrapText="1" indent="0" justifyLastLine="0" shrinkToFit="0" readingOrder="0"/>
    </dxf>
    <dxf>
      <font>
        <strike val="0"/>
        <outline val="0"/>
        <shadow val="0"/>
        <u val="none"/>
        <vertAlign val="baseline"/>
        <name val="Times New Roman"/>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1"/>
        <color theme="1"/>
        <name val="Times New Roman"/>
        <scheme val="none"/>
      </font>
      <alignment horizontal="center" vertical="center" textRotation="0" wrapText="1" relativeIndent="0" justifyLastLine="0" shrinkToFit="0" readingOrder="0"/>
    </dxf>
    <dxf>
      <font>
        <b val="0"/>
        <i val="0"/>
        <strike val="0"/>
        <condense val="0"/>
        <extend val="0"/>
        <outline val="0"/>
        <shadow val="0"/>
        <u val="none"/>
        <vertAlign val="baseline"/>
        <sz val="11"/>
        <color theme="1"/>
        <name val="Times New Roman"/>
        <scheme val="none"/>
      </font>
      <alignment horizontal="center" vertical="center" textRotation="0" wrapText="1" relativeIndent="0" justifyLastLine="0" shrinkToFit="0" readingOrder="0"/>
    </dxf>
    <dxf>
      <font>
        <b val="0"/>
        <i val="0"/>
        <strike val="0"/>
        <condense val="0"/>
        <extend val="0"/>
        <outline val="0"/>
        <shadow val="0"/>
        <u val="none"/>
        <vertAlign val="baseline"/>
        <sz val="11"/>
        <color theme="1"/>
        <name val="Times New Roman"/>
        <scheme val="none"/>
      </font>
      <numFmt numFmtId="0" formatCode="General"/>
      <alignment horizontal="center" vertical="center" textRotation="0" wrapText="1" indent="0" justifyLastLine="0" shrinkToFit="0" readingOrder="0"/>
    </dxf>
    <dxf>
      <font>
        <strike val="0"/>
        <outline val="0"/>
        <shadow val="0"/>
        <u val="none"/>
        <vertAlign val="baseline"/>
        <name val="Times New Roman"/>
        <scheme val="none"/>
      </font>
      <alignment horizontal="center" vertical="center" textRotation="0" wrapText="1" indent="0" justifyLastLine="0" shrinkToFit="0" readingOrder="0"/>
    </dxf>
    <dxf>
      <font>
        <strike val="0"/>
        <outline val="0"/>
        <shadow val="0"/>
        <u val="none"/>
        <vertAlign val="baseline"/>
        <name val="Times New Roman"/>
        <scheme val="none"/>
      </font>
      <alignment horizontal="center" vertical="center" textRotation="0" wrapText="1" indent="0" justifyLastLine="0" shrinkToFit="0" readingOrder="0"/>
    </dxf>
    <dxf>
      <border outline="0">
        <top style="medium">
          <color indexed="64"/>
        </top>
      </border>
    </dxf>
    <dxf>
      <font>
        <strike val="0"/>
        <outline val="0"/>
        <shadow val="0"/>
        <u val="none"/>
        <vertAlign val="baseline"/>
        <name val="Times New Roman"/>
        <scheme val="none"/>
      </font>
      <fill>
        <patternFill>
          <fgColor indexed="64"/>
        </patternFill>
      </fill>
      <alignment horizontal="center" vertical="center" textRotation="0" wrapText="1" indent="0" justifyLastLine="0" shrinkToFit="0" readingOrder="0"/>
      <border diagonalUp="0" diagonalDown="0" outline="0">
        <top/>
        <bottom/>
      </border>
    </dxf>
    <dxf>
      <font>
        <b/>
        <i val="0"/>
        <strike val="0"/>
        <condense val="0"/>
        <extend val="0"/>
        <outline val="0"/>
        <shadow val="0"/>
        <u val="none"/>
        <vertAlign val="baseline"/>
        <sz val="12"/>
        <color theme="1"/>
        <name val="Times New Roman"/>
        <scheme val="none"/>
      </font>
      <fill>
        <patternFill patternType="solid">
          <fgColor indexed="64"/>
          <bgColor theme="0" tint="-0.14996795556505021"/>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strike val="0"/>
        <outline val="0"/>
        <shadow val="0"/>
        <u val="none"/>
        <vertAlign val="baseline"/>
        <name val="Times New Roman"/>
        <scheme val="none"/>
      </font>
      <numFmt numFmtId="0" formatCode="General"/>
      <alignment horizontal="center" vertical="center" textRotation="0" wrapText="1" indent="0" justifyLastLine="0" shrinkToFit="0" readingOrder="0"/>
      <protection locked="1" hidden="1"/>
    </dxf>
    <dxf>
      <font>
        <strike val="0"/>
        <outline val="0"/>
        <shadow val="0"/>
        <u val="none"/>
        <vertAlign val="baseline"/>
        <name val="Times New Roman"/>
        <scheme val="none"/>
      </font>
      <alignment horizontal="left" vertical="top" textRotation="0" wrapText="1" indent="0" justifyLastLine="0" shrinkToFit="0" readingOrder="0"/>
      <protection locked="0" hidden="0"/>
    </dxf>
    <dxf>
      <font>
        <strike val="0"/>
        <outline val="0"/>
        <shadow val="0"/>
        <u val="none"/>
        <vertAlign val="baseline"/>
        <name val="Times New Roman"/>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wrapText="1" relativeIndent="0" justifyLastLine="0" shrinkToFit="0" readingOrder="0"/>
      <protection locked="1" hidden="0"/>
    </dxf>
    <dxf>
      <font>
        <b val="0"/>
        <i val="0"/>
        <strike val="0"/>
        <condense val="0"/>
        <extend val="0"/>
        <outline val="0"/>
        <shadow val="0"/>
        <u val="none"/>
        <vertAlign val="baseline"/>
        <sz val="11"/>
        <color auto="1"/>
        <name val="Times New Roman"/>
        <scheme val="none"/>
      </font>
      <alignment horizontal="center" vertical="center" textRotation="0" wrapText="1" relativeIndent="0" justifyLastLine="0" shrinkToFit="0" readingOrder="0"/>
      <protection locked="1" hidden="0"/>
    </dxf>
    <dxf>
      <font>
        <b val="0"/>
        <i val="0"/>
        <strike val="0"/>
        <condense val="0"/>
        <extend val="0"/>
        <outline val="0"/>
        <shadow val="0"/>
        <u val="none"/>
        <vertAlign val="baseline"/>
        <sz val="11"/>
        <color auto="1"/>
        <name val="Times New Roman"/>
        <scheme val="none"/>
      </font>
      <numFmt numFmtId="0" formatCode="Genera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Times New Roman"/>
        <scheme val="none"/>
      </font>
      <numFmt numFmtId="0" formatCode="General"/>
      <alignment horizontal="center" vertical="center" textRotation="0" wrapText="1" relativeIndent="0" justifyLastLine="0" shrinkToFit="0" readingOrder="0"/>
      <protection locked="1" hidden="0"/>
    </dxf>
    <dxf>
      <font>
        <b val="0"/>
        <i val="0"/>
        <strike val="0"/>
        <condense val="0"/>
        <extend val="0"/>
        <outline val="0"/>
        <shadow val="0"/>
        <u val="none"/>
        <vertAlign val="baseline"/>
        <sz val="11"/>
        <color auto="1"/>
        <name val="Times New Roman"/>
        <scheme val="none"/>
      </font>
      <numFmt numFmtId="0" formatCode="General"/>
      <fill>
        <patternFill patternType="none">
          <fgColor indexed="64"/>
          <bgColor indexed="65"/>
        </patternFill>
      </fill>
      <alignment horizontal="center" vertical="center" textRotation="0" wrapText="1" relativeIndent="0" justifyLastLine="0" shrinkToFit="0" readingOrder="0"/>
      <protection locked="1" hidden="0"/>
    </dxf>
    <dxf>
      <border outline="0">
        <left style="thin">
          <color indexed="64"/>
        </left>
      </border>
    </dxf>
    <dxf>
      <font>
        <strike val="0"/>
        <outline val="0"/>
        <shadow val="0"/>
        <u val="none"/>
        <vertAlign val="baseline"/>
        <name val="Times New Roman"/>
        <scheme val="none"/>
      </font>
      <alignment horizontal="center" vertical="center" textRotation="0" wrapText="1" indent="0" justifyLastLine="0" shrinkToFit="0" readingOrder="0"/>
    </dxf>
    <dxf>
      <font>
        <strike val="0"/>
        <outline val="0"/>
        <shadow val="0"/>
        <u val="none"/>
        <vertAlign val="baseline"/>
        <sz val="12"/>
        <name val="Times New Roman"/>
        <scheme val="none"/>
      </font>
      <alignment horizontal="center" vertical="center" textRotation="0" wrapText="1" indent="0" justifyLastLine="0" shrinkToFit="0" readingOrder="0"/>
    </dxf>
    <dxf>
      <font>
        <condense val="0"/>
        <extend val="0"/>
        <color rgb="FF9C0006"/>
      </font>
      <fill>
        <patternFill>
          <bgColor rgb="FFFFC7CE"/>
        </patternFill>
      </fill>
    </dxf>
    <dxf>
      <font>
        <b/>
        <i val="0"/>
        <color rgb="FFFF0000"/>
      </font>
      <fill>
        <patternFill patternType="none">
          <bgColor auto="1"/>
        </patternFill>
      </fill>
    </dxf>
    <dxf>
      <font>
        <b val="0"/>
        <i val="0"/>
        <strike val="0"/>
        <condense val="0"/>
        <extend val="0"/>
        <outline val="0"/>
        <shadow val="0"/>
        <u val="none"/>
        <vertAlign val="baseline"/>
        <sz val="11"/>
        <color auto="1"/>
        <name val="Times New Roman"/>
        <scheme val="none"/>
      </font>
      <numFmt numFmtId="13" formatCode="0%"/>
      <alignment horizontal="center" vertical="center" textRotation="0" wrapText="1" relativeIndent="0" justifyLastLine="0" shrinkToFit="0" readingOrder="0"/>
      <protection locked="0" hidden="0"/>
    </dxf>
    <dxf>
      <font>
        <b val="0"/>
        <i val="0"/>
        <strike val="0"/>
        <condense val="0"/>
        <extend val="0"/>
        <outline val="0"/>
        <shadow val="0"/>
        <u val="none"/>
        <vertAlign val="baseline"/>
        <sz val="11"/>
        <color auto="1"/>
        <name val="Times New Roman"/>
        <scheme val="none"/>
      </font>
      <numFmt numFmtId="13" formatCode="0%"/>
      <fill>
        <patternFill patternType="none">
          <fgColor indexed="64"/>
          <bgColor indexed="65"/>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wrapText="1" relative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wrapText="1" relative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protection locked="0" hidden="0"/>
    </dxf>
    <dxf>
      <border outline="0">
        <top style="thin">
          <color indexed="64"/>
        </top>
      </border>
    </dxf>
    <dxf>
      <border outline="0">
        <right style="thick">
          <color indexed="64"/>
        </right>
        <top style="thin">
          <color indexed="64"/>
        </top>
        <bottom style="thick">
          <color indexed="64"/>
        </bottom>
      </border>
    </dxf>
    <dxf>
      <font>
        <b val="0"/>
        <i val="0"/>
        <strike val="0"/>
        <condense val="0"/>
        <extend val="0"/>
        <outline val="0"/>
        <shadow val="0"/>
        <u val="none"/>
        <vertAlign val="baseline"/>
        <sz val="11"/>
        <color auto="1"/>
        <name val="Times New Roman"/>
        <scheme val="none"/>
      </font>
      <alignment horizontal="center" vertical="center" textRotation="0" wrapText="1" indent="0" justifyLastLine="0" shrinkToFit="0" readingOrder="0"/>
    </dxf>
    <dxf>
      <border outline="0">
        <bottom style="thin">
          <color indexed="64"/>
        </bottom>
      </border>
    </dxf>
    <dxf>
      <font>
        <strike val="0"/>
        <outline val="0"/>
        <shadow val="0"/>
        <u val="none"/>
        <vertAlign val="baseline"/>
        <sz val="12"/>
        <name val="Times New Roman"/>
        <scheme val="none"/>
      </font>
      <alignment horizontal="center"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57150</xdr:rowOff>
    </xdr:from>
    <xdr:to>
      <xdr:col>23</xdr:col>
      <xdr:colOff>590550</xdr:colOff>
      <xdr:row>59</xdr:row>
      <xdr:rowOff>142875</xdr:rowOff>
    </xdr:to>
    <xdr:sp macro="" textlink="">
      <xdr:nvSpPr>
        <xdr:cNvPr id="2" name="TextBox 1"/>
        <xdr:cNvSpPr txBox="1"/>
      </xdr:nvSpPr>
      <xdr:spPr>
        <a:xfrm>
          <a:off x="28575" y="57150"/>
          <a:ext cx="14582775" cy="11325225"/>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solidFill>
                <a:schemeClr val="dk1"/>
              </a:solidFill>
              <a:latin typeface="Times New Roman" pitchFamily="18" charset="0"/>
              <a:ea typeface="+mn-ea"/>
              <a:cs typeface="Times New Roman" pitchFamily="18" charset="0"/>
            </a:rPr>
            <a:t>2015-2016 </a:t>
          </a:r>
        </a:p>
        <a:p>
          <a:pPr algn="ctr"/>
          <a:r>
            <a:rPr lang="en-US" sz="1200" b="1">
              <a:solidFill>
                <a:schemeClr val="dk1"/>
              </a:solidFill>
              <a:latin typeface="Times New Roman" pitchFamily="18" charset="0"/>
              <a:ea typeface="+mn-ea"/>
              <a:cs typeface="Times New Roman" pitchFamily="18" charset="0"/>
            </a:rPr>
            <a:t>21</a:t>
          </a:r>
          <a:r>
            <a:rPr lang="en-US" sz="1200" b="1" baseline="30000">
              <a:solidFill>
                <a:schemeClr val="dk1"/>
              </a:solidFill>
              <a:latin typeface="Times New Roman" pitchFamily="18" charset="0"/>
              <a:ea typeface="+mn-ea"/>
              <a:cs typeface="Times New Roman" pitchFamily="18" charset="0"/>
            </a:rPr>
            <a:t>st</a:t>
          </a:r>
          <a:r>
            <a:rPr lang="en-US" sz="1200" b="1">
              <a:solidFill>
                <a:schemeClr val="dk1"/>
              </a:solidFill>
              <a:latin typeface="Times New Roman" pitchFamily="18" charset="0"/>
              <a:ea typeface="+mn-ea"/>
              <a:cs typeface="Times New Roman" pitchFamily="18" charset="0"/>
            </a:rPr>
            <a:t> CCLC MID-YEAR DATA REPORT REQUIREMENTS</a:t>
          </a:r>
          <a:endParaRPr lang="en-US" sz="1200">
            <a:solidFill>
              <a:schemeClr val="dk1"/>
            </a:solidFill>
            <a:latin typeface="Times New Roman" pitchFamily="18" charset="0"/>
            <a:ea typeface="+mn-ea"/>
            <a:cs typeface="Times New Roman" pitchFamily="18" charset="0"/>
          </a:endParaRPr>
        </a:p>
        <a:p>
          <a:pPr algn="ctr"/>
          <a:r>
            <a:rPr lang="en-US" sz="1200" b="1">
              <a:solidFill>
                <a:schemeClr val="dk1"/>
              </a:solidFill>
              <a:latin typeface="Times New Roman" pitchFamily="18" charset="0"/>
              <a:ea typeface="+mn-ea"/>
              <a:cs typeface="Times New Roman" pitchFamily="18" charset="0"/>
            </a:rPr>
            <a:t> (January 2016 Reporting Period)</a:t>
          </a:r>
          <a:endParaRPr lang="en-US" sz="1200">
            <a:solidFill>
              <a:schemeClr val="dk1"/>
            </a:solidFill>
            <a:latin typeface="Times New Roman" pitchFamily="18" charset="0"/>
            <a:ea typeface="+mn-ea"/>
            <a:cs typeface="Times New Roman" pitchFamily="18" charset="0"/>
          </a:endParaRPr>
        </a:p>
        <a:p>
          <a:r>
            <a:rPr lang="en-US" sz="1200">
              <a:solidFill>
                <a:schemeClr val="dk1"/>
              </a:solidFill>
              <a:latin typeface="Times New Roman" pitchFamily="18" charset="0"/>
              <a:ea typeface="+mn-ea"/>
              <a:cs typeface="Times New Roman" pitchFamily="18" charset="0"/>
            </a:rPr>
            <a:t> </a:t>
          </a:r>
        </a:p>
        <a:p>
          <a:r>
            <a:rPr lang="en-US" sz="1200">
              <a:solidFill>
                <a:schemeClr val="dk1"/>
              </a:solidFill>
              <a:latin typeface="Times New Roman" pitchFamily="18" charset="0"/>
              <a:ea typeface="+mn-ea"/>
              <a:cs typeface="Times New Roman" pitchFamily="18" charset="0"/>
            </a:rPr>
            <a:t> </a:t>
          </a:r>
        </a:p>
        <a:p>
          <a:r>
            <a:rPr lang="en-US" sz="1200" b="1" u="sng">
              <a:solidFill>
                <a:schemeClr val="dk1"/>
              </a:solidFill>
              <a:latin typeface="Times New Roman" pitchFamily="18" charset="0"/>
              <a:ea typeface="+mn-ea"/>
              <a:cs typeface="Times New Roman" pitchFamily="18" charset="0"/>
            </a:rPr>
            <a:t>Mid-Year Data Report: Objective Assessment</a:t>
          </a:r>
          <a:endParaRPr lang="en-US" sz="1200">
            <a:solidFill>
              <a:schemeClr val="dk1"/>
            </a:solidFill>
            <a:latin typeface="Times New Roman" pitchFamily="18" charset="0"/>
            <a:ea typeface="+mn-ea"/>
            <a:cs typeface="Times New Roman" pitchFamily="18" charset="0"/>
          </a:endParaRPr>
        </a:p>
        <a:p>
          <a:r>
            <a:rPr lang="en-US" sz="1200" b="1" u="none" strike="noStrike">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r>
            <a:rPr lang="en-US" sz="1200">
              <a:solidFill>
                <a:schemeClr val="dk1"/>
              </a:solidFill>
              <a:latin typeface="Times New Roman" pitchFamily="18" charset="0"/>
              <a:ea typeface="+mn-ea"/>
              <a:cs typeface="Times New Roman" pitchFamily="18" charset="0"/>
            </a:rPr>
            <a:t>The Mid-year Data Report is a January 2016 reporting period deliverable</a:t>
          </a:r>
          <a:r>
            <a:rPr lang="en-US" sz="1200" b="1">
              <a:solidFill>
                <a:schemeClr val="dk1"/>
              </a:solidFill>
              <a:latin typeface="Times New Roman" pitchFamily="18" charset="0"/>
              <a:ea typeface="+mn-ea"/>
              <a:cs typeface="Times New Roman" pitchFamily="18" charset="0"/>
            </a:rPr>
            <a:t>. </a:t>
          </a:r>
          <a:r>
            <a:rPr lang="en-US" sz="1200">
              <a:solidFill>
                <a:schemeClr val="dk1"/>
              </a:solidFill>
              <a:latin typeface="Times New Roman" pitchFamily="18" charset="0"/>
              <a:ea typeface="+mn-ea"/>
              <a:cs typeface="Times New Roman" pitchFamily="18" charset="0"/>
            </a:rPr>
            <a:t>It must be uploaded to the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Deliverables page, being fully compliant with the reporting requirements, by February 15, 2016. An upload date of</a:t>
          </a:r>
          <a:r>
            <a:rPr lang="en-US" sz="1200" b="1">
              <a:solidFill>
                <a:schemeClr val="dk1"/>
              </a:solidFill>
              <a:latin typeface="Times New Roman" pitchFamily="18" charset="0"/>
              <a:ea typeface="+mn-ea"/>
              <a:cs typeface="Times New Roman" pitchFamily="18" charset="0"/>
            </a:rPr>
            <a:t> January 30, 2016</a:t>
          </a:r>
          <a:r>
            <a:rPr lang="en-US" sz="1200" b="0">
              <a:solidFill>
                <a:schemeClr val="dk1"/>
              </a:solidFill>
              <a:latin typeface="Times New Roman" pitchFamily="18" charset="0"/>
              <a:ea typeface="+mn-ea"/>
              <a:cs typeface="Times New Roman" pitchFamily="18" charset="0"/>
            </a:rPr>
            <a:t>,</a:t>
          </a:r>
          <a:r>
            <a:rPr lang="en-US" sz="1200">
              <a:solidFill>
                <a:schemeClr val="dk1"/>
              </a:solidFill>
              <a:latin typeface="Times New Roman" pitchFamily="18" charset="0"/>
              <a:ea typeface="+mn-ea"/>
              <a:cs typeface="Times New Roman" pitchFamily="18" charset="0"/>
            </a:rPr>
            <a:t> is recommended to ensure sufficient time for the review and approval process. </a:t>
          </a:r>
        </a:p>
        <a:p>
          <a:r>
            <a:rPr lang="en-US" sz="1200">
              <a:solidFill>
                <a:schemeClr val="dk1"/>
              </a:solidFill>
              <a:latin typeface="Times New Roman" pitchFamily="18" charset="0"/>
              <a:ea typeface="+mn-ea"/>
              <a:cs typeface="Times New Roman" pitchFamily="18" charset="0"/>
            </a:rPr>
            <a:t> </a:t>
          </a:r>
        </a:p>
        <a:p>
          <a:r>
            <a:rPr lang="en-US" sz="1200">
              <a:solidFill>
                <a:schemeClr val="dk1"/>
              </a:solidFill>
              <a:latin typeface="Times New Roman" pitchFamily="18" charset="0"/>
              <a:ea typeface="+mn-ea"/>
              <a:cs typeface="Times New Roman" pitchFamily="18" charset="0"/>
            </a:rPr>
            <a:t>Grant objective assessment data are provided in the Mid-Year Data Report deliverable. These data examine mid-year progress toward achieving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program objectives using comparison data collected at multiple time points (e.g., at the beginning and middle of the project year). The following information and data are required as part of the Mid-Year Data Report deliverable. </a:t>
          </a:r>
        </a:p>
        <a:p>
          <a:r>
            <a:rPr lang="en-US" sz="1200" b="1" u="sng">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r>
            <a:rPr lang="en-US" sz="1200" b="1">
              <a:solidFill>
                <a:schemeClr val="dk1"/>
              </a:solidFill>
              <a:latin typeface="Times New Roman" pitchFamily="18" charset="0"/>
              <a:ea typeface="+mn-ea"/>
              <a:cs typeface="Times New Roman" pitchFamily="18" charset="0"/>
            </a:rPr>
            <a:t>Objectives:</a:t>
          </a:r>
          <a:r>
            <a:rPr lang="en-US" sz="1200">
              <a:solidFill>
                <a:schemeClr val="dk1"/>
              </a:solidFill>
              <a:latin typeface="Times New Roman" pitchFamily="18" charset="0"/>
              <a:ea typeface="+mn-ea"/>
              <a:cs typeface="Times New Roman" pitchFamily="18" charset="0"/>
            </a:rPr>
            <a:t> List of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grant approved objectives. Objectives are SMART (</a:t>
          </a:r>
          <a:r>
            <a:rPr lang="en-US" sz="1200" b="1" u="sng">
              <a:solidFill>
                <a:schemeClr val="dk1"/>
              </a:solidFill>
              <a:latin typeface="Times New Roman" pitchFamily="18" charset="0"/>
              <a:ea typeface="+mn-ea"/>
              <a:cs typeface="Times New Roman" pitchFamily="18" charset="0"/>
            </a:rPr>
            <a:t>s</a:t>
          </a:r>
          <a:r>
            <a:rPr lang="en-US" sz="1200">
              <a:solidFill>
                <a:schemeClr val="dk1"/>
              </a:solidFill>
              <a:latin typeface="Times New Roman" pitchFamily="18" charset="0"/>
              <a:ea typeface="+mn-ea"/>
              <a:cs typeface="Times New Roman" pitchFamily="18" charset="0"/>
            </a:rPr>
            <a:t>pecific, measurable, </a:t>
          </a:r>
          <a:r>
            <a:rPr lang="en-US" sz="1200" b="1" u="sng">
              <a:solidFill>
                <a:schemeClr val="dk1"/>
              </a:solidFill>
              <a:latin typeface="Times New Roman" pitchFamily="18" charset="0"/>
              <a:ea typeface="+mn-ea"/>
              <a:cs typeface="Times New Roman" pitchFamily="18" charset="0"/>
            </a:rPr>
            <a:t>a</a:t>
          </a:r>
          <a:r>
            <a:rPr lang="en-US" sz="1200">
              <a:solidFill>
                <a:schemeClr val="dk1"/>
              </a:solidFill>
              <a:latin typeface="Times New Roman" pitchFamily="18" charset="0"/>
              <a:ea typeface="+mn-ea"/>
              <a:cs typeface="Times New Roman" pitchFamily="18" charset="0"/>
            </a:rPr>
            <a:t>ttainable, </a:t>
          </a:r>
          <a:r>
            <a:rPr lang="en-US" sz="1200" b="1" u="sng">
              <a:solidFill>
                <a:schemeClr val="dk1"/>
              </a:solidFill>
              <a:latin typeface="Times New Roman" pitchFamily="18" charset="0"/>
              <a:ea typeface="+mn-ea"/>
              <a:cs typeface="Times New Roman" pitchFamily="18" charset="0"/>
            </a:rPr>
            <a:t>r</a:t>
          </a:r>
          <a:r>
            <a:rPr lang="en-US" sz="1200">
              <a:solidFill>
                <a:schemeClr val="dk1"/>
              </a:solidFill>
              <a:latin typeface="Times New Roman" pitchFamily="18" charset="0"/>
              <a:ea typeface="+mn-ea"/>
              <a:cs typeface="Times New Roman" pitchFamily="18" charset="0"/>
            </a:rPr>
            <a:t>ealistic, and </a:t>
          </a:r>
          <a:r>
            <a:rPr lang="en-US" sz="1200" b="1" u="sng">
              <a:solidFill>
                <a:schemeClr val="dk1"/>
              </a:solidFill>
              <a:latin typeface="Times New Roman" pitchFamily="18" charset="0"/>
              <a:ea typeface="+mn-ea"/>
              <a:cs typeface="Times New Roman" pitchFamily="18" charset="0"/>
            </a:rPr>
            <a:t>t</a:t>
          </a:r>
          <a:r>
            <a:rPr lang="en-US" sz="1200">
              <a:solidFill>
                <a:schemeClr val="dk1"/>
              </a:solidFill>
              <a:latin typeface="Times New Roman" pitchFamily="18" charset="0"/>
              <a:ea typeface="+mn-ea"/>
              <a:cs typeface="Times New Roman" pitchFamily="18" charset="0"/>
            </a:rPr>
            <a:t>imely) strategies for achieving grant goals. </a:t>
          </a:r>
        </a:p>
        <a:p>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r>
            <a:rPr lang="en-US" sz="1200" b="1">
              <a:solidFill>
                <a:schemeClr val="dk1"/>
              </a:solidFill>
              <a:latin typeface="Times New Roman" pitchFamily="18" charset="0"/>
              <a:ea typeface="+mn-ea"/>
              <a:cs typeface="Times New Roman" pitchFamily="18" charset="0"/>
            </a:rPr>
            <a:t>Objective Assessments:</a:t>
          </a:r>
          <a:r>
            <a:rPr lang="en-US" sz="1200">
              <a:solidFill>
                <a:schemeClr val="dk1"/>
              </a:solidFill>
              <a:latin typeface="Times New Roman" pitchFamily="18" charset="0"/>
              <a:ea typeface="+mn-ea"/>
              <a:cs typeface="Times New Roman" pitchFamily="18" charset="0"/>
            </a:rPr>
            <a:t>  List of grant approved objective assessments for each objective. There can be one or more objectives assessments associated with each objective. The objective assessments are to be aligned with the statewide standardized objective assessment system. The Research and Evaluation Unit will work with each subgrantee early in the grant year to ensure this alignment. </a:t>
          </a:r>
          <a:r>
            <a:rPr lang="en-US" sz="1200" b="1" i="1">
              <a:solidFill>
                <a:schemeClr val="dk1"/>
              </a:solidFill>
              <a:latin typeface="Times New Roman" pitchFamily="18" charset="0"/>
              <a:ea typeface="+mn-ea"/>
              <a:cs typeface="Times New Roman" pitchFamily="18" charset="0"/>
            </a:rPr>
            <a:t>For each objective assessment, the following is reported: </a:t>
          </a:r>
          <a:endParaRPr lang="en-US" sz="1200">
            <a:solidFill>
              <a:schemeClr val="dk1"/>
            </a:solidFill>
            <a:latin typeface="Times New Roman" pitchFamily="18" charset="0"/>
            <a:ea typeface="+mn-ea"/>
            <a:cs typeface="Times New Roman" pitchFamily="18" charset="0"/>
          </a:endParaRPr>
        </a:p>
        <a:p>
          <a:r>
            <a:rPr lang="en-US" sz="1200">
              <a:solidFill>
                <a:schemeClr val="dk1"/>
              </a:solidFill>
              <a:latin typeface="Times New Roman" pitchFamily="18" charset="0"/>
              <a:ea typeface="+mn-ea"/>
              <a:cs typeface="Times New Roman" pitchFamily="18" charset="0"/>
            </a:rPr>
            <a:t> </a:t>
          </a:r>
        </a:p>
        <a:p>
          <a:r>
            <a:rPr lang="en-US" sz="1200" b="1">
              <a:solidFill>
                <a:schemeClr val="dk1"/>
              </a:solidFill>
              <a:latin typeface="Times New Roman" pitchFamily="18" charset="0"/>
              <a:ea typeface="+mn-ea"/>
              <a:cs typeface="Times New Roman" pitchFamily="18" charset="0"/>
            </a:rPr>
            <a:t>	Content Area: </a:t>
          </a:r>
          <a:r>
            <a:rPr lang="en-US" sz="1200">
              <a:solidFill>
                <a:schemeClr val="dk1"/>
              </a:solidFill>
              <a:latin typeface="Times New Roman" pitchFamily="18" charset="0"/>
              <a:ea typeface="+mn-ea"/>
              <a:cs typeface="Times New Roman" pitchFamily="18" charset="0"/>
            </a:rPr>
            <a:t>Primary academic or enrichment area targeted (e.g., reading, mathematics, classroom behaviors, grade promotion, healthy eating, parent literacy).</a:t>
          </a:r>
        </a:p>
        <a:p>
          <a:r>
            <a:rPr lang="en-US" sz="1200">
              <a:solidFill>
                <a:schemeClr val="dk1"/>
              </a:solidFill>
              <a:latin typeface="Times New Roman" pitchFamily="18" charset="0"/>
              <a:ea typeface="+mn-ea"/>
              <a:cs typeface="Times New Roman" pitchFamily="18" charset="0"/>
            </a:rPr>
            <a:t> </a:t>
          </a:r>
        </a:p>
        <a:p>
          <a:pPr lvl="0"/>
          <a:r>
            <a:rPr lang="en-US" sz="1200" b="1">
              <a:solidFill>
                <a:schemeClr val="dk1"/>
              </a:solidFill>
              <a:latin typeface="Times New Roman" pitchFamily="18" charset="0"/>
              <a:ea typeface="+mn-ea"/>
              <a:cs typeface="Times New Roman" pitchFamily="18" charset="0"/>
            </a:rPr>
            <a:t>	Benchmark: </a:t>
          </a:r>
          <a:r>
            <a:rPr lang="en-US" sz="1200">
              <a:solidFill>
                <a:schemeClr val="dk1"/>
              </a:solidFill>
              <a:latin typeface="Times New Roman" pitchFamily="18" charset="0"/>
              <a:ea typeface="+mn-ea"/>
              <a:cs typeface="Times New Roman" pitchFamily="18" charset="0"/>
            </a:rPr>
            <a:t>Established percent of participants that are expected to meet the standard for success on the objective assessment (e.g., 60%, 75%, 80%, etc.).   </a:t>
          </a:r>
        </a:p>
        <a:p>
          <a:endParaRPr lang="en-US" sz="1200" b="1">
            <a:solidFill>
              <a:schemeClr val="dk1"/>
            </a:solidFill>
            <a:latin typeface="Times New Roman" pitchFamily="18" charset="0"/>
            <a:ea typeface="+mn-ea"/>
            <a:cs typeface="Times New Roman" pitchFamily="18" charset="0"/>
          </a:endParaRPr>
        </a:p>
        <a:p>
          <a:r>
            <a:rPr lang="en-US" sz="1200" b="1">
              <a:solidFill>
                <a:schemeClr val="dk1"/>
              </a:solidFill>
              <a:latin typeface="Times New Roman" pitchFamily="18" charset="0"/>
              <a:ea typeface="+mn-ea"/>
              <a:cs typeface="Times New Roman" pitchFamily="18" charset="0"/>
            </a:rPr>
            <a:t>	Measure: </a:t>
          </a:r>
          <a:r>
            <a:rPr lang="en-US" sz="1200">
              <a:solidFill>
                <a:schemeClr val="dk1"/>
              </a:solidFill>
              <a:latin typeface="Times New Roman" pitchFamily="18" charset="0"/>
              <a:ea typeface="+mn-ea"/>
              <a:cs typeface="Times New Roman" pitchFamily="18" charset="0"/>
            </a:rPr>
            <a:t>Data collection tool or instrument used to examine progress toward and achievement of the objective (e.g., grades, local standardized assessment, pre</a:t>
          </a:r>
          <a:r>
            <a:rPr lang="en-US" sz="1200" baseline="0">
              <a:solidFill>
                <a:schemeClr val="dk1"/>
              </a:solidFill>
              <a:latin typeface="Times New Roman" pitchFamily="18" charset="0"/>
              <a:ea typeface="+mn-ea"/>
              <a:cs typeface="Times New Roman" pitchFamily="18" charset="0"/>
            </a:rPr>
            <a:t> and </a:t>
          </a:r>
          <a:r>
            <a:rPr lang="en-US" sz="1200">
              <a:solidFill>
                <a:schemeClr val="dk1"/>
              </a:solidFill>
              <a:latin typeface="Times New Roman" pitchFamily="18" charset="0"/>
              <a:ea typeface="+mn-ea"/>
              <a:cs typeface="Times New Roman" pitchFamily="18" charset="0"/>
            </a:rPr>
            <a:t>post assessment/survey). </a:t>
          </a:r>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pPr lvl="0"/>
          <a:r>
            <a:rPr lang="en-US" sz="1200" b="1">
              <a:solidFill>
                <a:schemeClr val="dk1"/>
              </a:solidFill>
              <a:latin typeface="Times New Roman" pitchFamily="18" charset="0"/>
              <a:ea typeface="+mn-ea"/>
              <a:cs typeface="Times New Roman" pitchFamily="18" charset="0"/>
            </a:rPr>
            <a:t>	Standard of Success: </a:t>
          </a:r>
          <a:r>
            <a:rPr lang="en-US" sz="1200">
              <a:solidFill>
                <a:schemeClr val="dk1"/>
              </a:solidFill>
              <a:latin typeface="Times New Roman" pitchFamily="18" charset="0"/>
              <a:ea typeface="+mn-ea"/>
              <a:cs typeface="Times New Roman" pitchFamily="18" charset="0"/>
            </a:rPr>
            <a:t>The standard for success on the objective assessment for determining whether the objective is achieved by the end of the year</a:t>
          </a:r>
          <a:r>
            <a:rPr lang="en-US" sz="1200" baseline="0">
              <a:solidFill>
                <a:schemeClr val="dk1"/>
              </a:solidFill>
              <a:latin typeface="Times New Roman" pitchFamily="18" charset="0"/>
              <a:ea typeface="+mn-ea"/>
              <a:cs typeface="Times New Roman" pitchFamily="18" charset="0"/>
            </a:rPr>
            <a:t> - </a:t>
          </a:r>
          <a:r>
            <a:rPr lang="en-US" sz="1200">
              <a:solidFill>
                <a:schemeClr val="dk1"/>
              </a:solidFill>
              <a:latin typeface="Times New Roman" pitchFamily="18" charset="0"/>
              <a:ea typeface="+mn-ea"/>
              <a:cs typeface="Times New Roman" pitchFamily="18" charset="0"/>
            </a:rPr>
            <a:t>specific definition for determining what level of performance is </a:t>
          </a:r>
        </a:p>
        <a:p>
          <a:pPr lvl="0"/>
          <a:r>
            <a:rPr lang="en-US" sz="1200">
              <a:solidFill>
                <a:schemeClr val="dk1"/>
              </a:solidFill>
              <a:latin typeface="Times New Roman" pitchFamily="18" charset="0"/>
              <a:ea typeface="+mn-ea"/>
              <a:cs typeface="Times New Roman" pitchFamily="18" charset="0"/>
            </a:rPr>
            <a:t>	considered successful on a given measure.  </a:t>
          </a:r>
        </a:p>
        <a:p>
          <a:r>
            <a:rPr lang="en-US" sz="1200">
              <a:solidFill>
                <a:schemeClr val="dk1"/>
              </a:solidFill>
              <a:latin typeface="Times New Roman" pitchFamily="18" charset="0"/>
              <a:ea typeface="+mn-ea"/>
              <a:cs typeface="Times New Roman" pitchFamily="18" charset="0"/>
            </a:rPr>
            <a:t>   </a:t>
          </a:r>
        </a:p>
        <a:p>
          <a:pPr lvl="0"/>
          <a:r>
            <a:rPr lang="en-US" sz="1200" b="1">
              <a:solidFill>
                <a:schemeClr val="dk1"/>
              </a:solidFill>
              <a:latin typeface="Times New Roman" pitchFamily="18" charset="0"/>
              <a:ea typeface="+mn-ea"/>
              <a:cs typeface="Times New Roman" pitchFamily="18" charset="0"/>
            </a:rPr>
            <a:t>	Data Collection Timeframe:  </a:t>
          </a:r>
          <a:r>
            <a:rPr lang="en-US" sz="1200">
              <a:solidFill>
                <a:schemeClr val="dk1"/>
              </a:solidFill>
              <a:latin typeface="Times New Roman" pitchFamily="18" charset="0"/>
              <a:ea typeface="+mn-ea"/>
              <a:cs typeface="Times New Roman" pitchFamily="18" charset="0"/>
            </a:rPr>
            <a:t>The time points that data are collected for assessing progress toward and achievement of the objective across the grant year (e.g., pre-, mid-, and post-assessment). </a:t>
          </a:r>
        </a:p>
        <a:p>
          <a:r>
            <a:rPr lang="en-US" sz="1200">
              <a:solidFill>
                <a:schemeClr val="dk1"/>
              </a:solidFill>
              <a:latin typeface="Times New Roman" pitchFamily="18" charset="0"/>
              <a:ea typeface="+mn-ea"/>
              <a:cs typeface="Times New Roman" pitchFamily="18" charset="0"/>
            </a:rPr>
            <a:t> </a:t>
          </a:r>
        </a:p>
        <a:p>
          <a:r>
            <a:rPr lang="en-US" sz="1200" b="1">
              <a:solidFill>
                <a:schemeClr val="dk1"/>
              </a:solidFill>
              <a:latin typeface="Times New Roman" pitchFamily="18" charset="0"/>
              <a:ea typeface="+mn-ea"/>
              <a:cs typeface="Times New Roman" pitchFamily="18" charset="0"/>
            </a:rPr>
            <a:t>	NOTE: </a:t>
          </a:r>
          <a:r>
            <a:rPr lang="en-US" sz="1200">
              <a:solidFill>
                <a:schemeClr val="dk1"/>
              </a:solidFill>
              <a:latin typeface="Times New Roman" pitchFamily="18" charset="0"/>
              <a:ea typeface="+mn-ea"/>
              <a:cs typeface="Times New Roman" pitchFamily="18" charset="0"/>
            </a:rPr>
            <a:t>In alignment with the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grant requirement to conduct “</a:t>
          </a:r>
          <a:r>
            <a:rPr lang="en-US" sz="1200" b="1">
              <a:solidFill>
                <a:schemeClr val="dk1"/>
              </a:solidFill>
              <a:latin typeface="Times New Roman" pitchFamily="18" charset="0"/>
              <a:ea typeface="+mn-ea"/>
              <a:cs typeface="Times New Roman" pitchFamily="18" charset="0"/>
            </a:rPr>
            <a:t>Periodic evaluation (including baseline, mid-year and end-of-year assessments) to examine the 21</a:t>
          </a:r>
          <a:r>
            <a:rPr lang="en-US" sz="1200" b="1" baseline="30000">
              <a:solidFill>
                <a:schemeClr val="dk1"/>
              </a:solidFill>
              <a:latin typeface="Times New Roman" pitchFamily="18" charset="0"/>
              <a:ea typeface="+mn-ea"/>
              <a:cs typeface="Times New Roman" pitchFamily="18" charset="0"/>
            </a:rPr>
            <a:t>st</a:t>
          </a:r>
          <a:r>
            <a:rPr lang="en-US" sz="1200" b="1">
              <a:solidFill>
                <a:schemeClr val="dk1"/>
              </a:solidFill>
              <a:latin typeface="Times New Roman" pitchFamily="18" charset="0"/>
              <a:ea typeface="+mn-ea"/>
              <a:cs typeface="Times New Roman" pitchFamily="18" charset="0"/>
            </a:rPr>
            <a:t> CCLC grantee’s progress toward 	achieving its objectives”</a:t>
          </a:r>
          <a:r>
            <a:rPr lang="en-US" sz="1200">
              <a:solidFill>
                <a:schemeClr val="dk1"/>
              </a:solidFill>
              <a:latin typeface="Times New Roman" pitchFamily="18" charset="0"/>
              <a:ea typeface="+mn-ea"/>
              <a:cs typeface="Times New Roman" pitchFamily="18" charset="0"/>
            </a:rPr>
            <a:t>, there must be at least one mid-year assessment of progress for each objective. If progress at mid-year cannot be reported for a particular objective assessment, provide a justifiable rationale (e.g., 	"The measure for this objective assessment is the federal teacher survey of student improvement which is collected at the end of the grant year per federal USED requirements."). </a:t>
          </a:r>
        </a:p>
        <a:p>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pPr lvl="0"/>
          <a:r>
            <a:rPr lang="en-US" sz="1200" b="1">
              <a:solidFill>
                <a:schemeClr val="dk1"/>
              </a:solidFill>
              <a:latin typeface="Times New Roman" pitchFamily="18" charset="0"/>
              <a:ea typeface="+mn-ea"/>
              <a:cs typeface="Times New Roman" pitchFamily="18" charset="0"/>
            </a:rPr>
            <a:t>	Total Number of Participants Measured: </a:t>
          </a:r>
          <a:r>
            <a:rPr lang="en-US" sz="1200">
              <a:solidFill>
                <a:schemeClr val="dk1"/>
              </a:solidFill>
              <a:latin typeface="Times New Roman" pitchFamily="18" charset="0"/>
              <a:ea typeface="+mn-ea"/>
              <a:cs typeface="Times New Roman" pitchFamily="18" charset="0"/>
            </a:rPr>
            <a:t>Total number of participants for which assessment data are available at each of the time points measured for determining progress at mid-year (e.g., data collected for 50 	students at the beginning and middle of the year). </a:t>
          </a:r>
        </a:p>
        <a:p>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pPr lvl="0"/>
          <a:r>
            <a:rPr lang="en-US" sz="1200" b="1">
              <a:solidFill>
                <a:schemeClr val="dk1"/>
              </a:solidFill>
              <a:latin typeface="Times New Roman" pitchFamily="18" charset="0"/>
              <a:ea typeface="+mn-ea"/>
              <a:cs typeface="Times New Roman" pitchFamily="18" charset="0"/>
            </a:rPr>
            <a:t>	Total Number of Participants Meeting Standard</a:t>
          </a:r>
          <a:r>
            <a:rPr lang="en-US" sz="1200" b="1" baseline="0">
              <a:solidFill>
                <a:schemeClr val="dk1"/>
              </a:solidFill>
              <a:latin typeface="Times New Roman" pitchFamily="18" charset="0"/>
              <a:ea typeface="+mn-ea"/>
              <a:cs typeface="Times New Roman" pitchFamily="18" charset="0"/>
            </a:rPr>
            <a:t> of </a:t>
          </a:r>
          <a:r>
            <a:rPr lang="en-US" sz="1200" b="1">
              <a:solidFill>
                <a:schemeClr val="dk1"/>
              </a:solidFill>
              <a:latin typeface="Times New Roman" pitchFamily="18" charset="0"/>
              <a:ea typeface="+mn-ea"/>
              <a:cs typeface="Times New Roman" pitchFamily="18" charset="0"/>
            </a:rPr>
            <a:t>Success: </a:t>
          </a:r>
          <a:r>
            <a:rPr lang="en-US" sz="1200">
              <a:solidFill>
                <a:schemeClr val="dk1"/>
              </a:solidFill>
              <a:latin typeface="Times New Roman" pitchFamily="18" charset="0"/>
              <a:ea typeface="+mn-ea"/>
              <a:cs typeface="Times New Roman" pitchFamily="18" charset="0"/>
            </a:rPr>
            <a:t>Total number of participants measured at each of the time points who met the standard of success as of mid-year (e.g., 35 students met the standard of 	success).</a:t>
          </a:r>
        </a:p>
        <a:p>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pPr lvl="0"/>
          <a:r>
            <a:rPr lang="en-US" sz="1200" b="1">
              <a:solidFill>
                <a:schemeClr val="dk1"/>
              </a:solidFill>
              <a:latin typeface="Times New Roman" pitchFamily="18" charset="0"/>
              <a:ea typeface="+mn-ea"/>
              <a:cs typeface="Times New Roman" pitchFamily="18" charset="0"/>
            </a:rPr>
            <a:t>	Percent of Participants</a:t>
          </a:r>
          <a:r>
            <a:rPr lang="en-US" sz="1200" b="1" baseline="0">
              <a:solidFill>
                <a:schemeClr val="dk1"/>
              </a:solidFill>
              <a:latin typeface="Times New Roman" pitchFamily="18" charset="0"/>
              <a:ea typeface="+mn-ea"/>
              <a:cs typeface="Times New Roman" pitchFamily="18" charset="0"/>
            </a:rPr>
            <a:t> </a:t>
          </a:r>
          <a:r>
            <a:rPr lang="en-US" sz="1200" b="1">
              <a:solidFill>
                <a:schemeClr val="dk1"/>
              </a:solidFill>
              <a:latin typeface="Times New Roman" pitchFamily="18" charset="0"/>
              <a:ea typeface="+mn-ea"/>
              <a:cs typeface="Times New Roman" pitchFamily="18" charset="0"/>
            </a:rPr>
            <a:t>Meeting Standard of Success: </a:t>
          </a:r>
          <a:r>
            <a:rPr lang="en-US" sz="1200">
              <a:solidFill>
                <a:schemeClr val="dk1"/>
              </a:solidFill>
              <a:latin typeface="Times New Roman" pitchFamily="18" charset="0"/>
              <a:ea typeface="+mn-ea"/>
              <a:cs typeface="Times New Roman" pitchFamily="18" charset="0"/>
            </a:rPr>
            <a:t>Percentage of participants measured at each of the time points who met the standard of success as of mid-year out of the total number of participants who were 	measured for determining mid-year progress (e.g., 35/50 = 70% of students met the standard</a:t>
          </a:r>
          <a:r>
            <a:rPr lang="en-US" sz="1200" baseline="0">
              <a:solidFill>
                <a:schemeClr val="dk1"/>
              </a:solidFill>
              <a:latin typeface="Times New Roman" pitchFamily="18" charset="0"/>
              <a:ea typeface="+mn-ea"/>
              <a:cs typeface="Times New Roman" pitchFamily="18" charset="0"/>
            </a:rPr>
            <a:t> of </a:t>
          </a:r>
          <a:r>
            <a:rPr lang="en-US" sz="1200">
              <a:solidFill>
                <a:schemeClr val="dk1"/>
              </a:solidFill>
              <a:latin typeface="Times New Roman" pitchFamily="18" charset="0"/>
              <a:ea typeface="+mn-ea"/>
              <a:cs typeface="Times New Roman" pitchFamily="18" charset="0"/>
            </a:rPr>
            <a:t>success).</a:t>
          </a:r>
        </a:p>
        <a:p>
          <a:endParaRPr lang="en-US" sz="1200">
            <a:solidFill>
              <a:schemeClr val="dk1"/>
            </a:solidFill>
            <a:latin typeface="Times New Roman" pitchFamily="18" charset="0"/>
            <a:ea typeface="+mn-ea"/>
            <a:cs typeface="Times New Roman" pitchFamily="18" charset="0"/>
          </a:endParaRPr>
        </a:p>
        <a:p>
          <a:r>
            <a:rPr lang="en-US" sz="1200" b="1" u="sng">
              <a:solidFill>
                <a:schemeClr val="dk1"/>
              </a:solidFill>
              <a:latin typeface="Times New Roman" pitchFamily="18" charset="0"/>
              <a:ea typeface="+mn-ea"/>
              <a:cs typeface="Times New Roman" pitchFamily="18" charset="0"/>
            </a:rPr>
            <a:t>General Information</a:t>
          </a:r>
        </a:p>
        <a:p>
          <a:endParaRPr lang="en-US" sz="1200">
            <a:latin typeface="Times New Roman" pitchFamily="18" charset="0"/>
            <a:cs typeface="Times New Roman" pitchFamily="18" charset="0"/>
          </a:endParaRPr>
        </a:p>
        <a:p>
          <a:pPr eaLnBrk="1" fontAlgn="auto" latinLnBrk="0" hangingPunct="1"/>
          <a:r>
            <a:rPr lang="en-US" sz="1200" baseline="0">
              <a:solidFill>
                <a:schemeClr val="dk1"/>
              </a:solidFill>
              <a:latin typeface="Times New Roman" pitchFamily="18" charset="0"/>
              <a:ea typeface="+mn-ea"/>
              <a:cs typeface="Times New Roman" pitchFamily="18" charset="0"/>
            </a:rPr>
            <a:t>Begin entering your program's data on </a:t>
          </a:r>
          <a:r>
            <a:rPr lang="en-US" sz="1200" b="1" baseline="0">
              <a:solidFill>
                <a:schemeClr val="dk1"/>
              </a:solidFill>
              <a:latin typeface="Times New Roman" pitchFamily="18" charset="0"/>
              <a:ea typeface="+mn-ea"/>
              <a:cs typeface="Times New Roman" pitchFamily="18" charset="0"/>
            </a:rPr>
            <a:t>Row 4</a:t>
          </a:r>
          <a:r>
            <a:rPr lang="en-US" sz="1200" baseline="0">
              <a:solidFill>
                <a:schemeClr val="dk1"/>
              </a:solidFill>
              <a:latin typeface="Times New Roman" pitchFamily="18" charset="0"/>
              <a:ea typeface="+mn-ea"/>
              <a:cs typeface="Times New Roman" pitchFamily="18" charset="0"/>
            </a:rPr>
            <a:t>.  Note that Rows 2 and 3 are examples provided by the Research and Evaluation Unit.</a:t>
          </a:r>
        </a:p>
        <a:p>
          <a:pPr eaLnBrk="1" fontAlgn="auto" latinLnBrk="0" hangingPunct="1"/>
          <a:endParaRPr lang="en-US" sz="1200" baseline="0">
            <a:solidFill>
              <a:schemeClr val="dk1"/>
            </a:solidFill>
            <a:latin typeface="Times New Roman" pitchFamily="18" charset="0"/>
            <a:ea typeface="+mn-ea"/>
            <a:cs typeface="Times New Roman" pitchFamily="18" charset="0"/>
          </a:endParaRPr>
        </a:p>
        <a:p>
          <a:pPr eaLnBrk="1" fontAlgn="auto" latinLnBrk="0" hangingPunct="1"/>
          <a:r>
            <a:rPr lang="en-US" sz="1200" baseline="0">
              <a:solidFill>
                <a:schemeClr val="dk1"/>
              </a:solidFill>
              <a:latin typeface="Times New Roman" pitchFamily="18" charset="0"/>
              <a:ea typeface="+mn-ea"/>
              <a:cs typeface="Times New Roman" pitchFamily="18" charset="0"/>
            </a:rPr>
            <a:t>Please note that if you press the </a:t>
          </a:r>
          <a:r>
            <a:rPr lang="en-US" sz="1200" b="1" baseline="0">
              <a:solidFill>
                <a:schemeClr val="dk1"/>
              </a:solidFill>
              <a:latin typeface="Times New Roman" pitchFamily="18" charset="0"/>
              <a:ea typeface="+mn-ea"/>
              <a:cs typeface="Times New Roman" pitchFamily="18" charset="0"/>
            </a:rPr>
            <a:t>"Tab" </a:t>
          </a:r>
          <a:r>
            <a:rPr lang="en-US" sz="1200" baseline="0">
              <a:solidFill>
                <a:schemeClr val="dk1"/>
              </a:solidFill>
              <a:latin typeface="Times New Roman" pitchFamily="18" charset="0"/>
              <a:ea typeface="+mn-ea"/>
              <a:cs typeface="Times New Roman" pitchFamily="18" charset="0"/>
            </a:rPr>
            <a:t>button on your keyboard after entering data in </a:t>
          </a:r>
          <a:r>
            <a:rPr lang="en-US" sz="1200" b="1" baseline="0">
              <a:solidFill>
                <a:schemeClr val="dk1"/>
              </a:solidFill>
              <a:latin typeface="Times New Roman" pitchFamily="18" charset="0"/>
              <a:ea typeface="+mn-ea"/>
              <a:cs typeface="Times New Roman" pitchFamily="18" charset="0"/>
            </a:rPr>
            <a:t>Total Number of Participants Meeting Standard of Success </a:t>
          </a:r>
          <a:r>
            <a:rPr lang="en-US" sz="1200" b="0" baseline="0">
              <a:solidFill>
                <a:schemeClr val="dk1"/>
              </a:solidFill>
              <a:latin typeface="Times New Roman" pitchFamily="18" charset="0"/>
              <a:ea typeface="+mn-ea"/>
              <a:cs typeface="Times New Roman" pitchFamily="18" charset="0"/>
            </a:rPr>
            <a:t>(Column L), the cursor will automatically move to the next row.</a:t>
          </a:r>
          <a:endParaRPr lang="en-US" sz="1200">
            <a:solidFill>
              <a:schemeClr val="dk1"/>
            </a:solidFill>
            <a:latin typeface="Times New Roman" pitchFamily="18" charset="0"/>
            <a:ea typeface="+mn-ea"/>
            <a:cs typeface="Times New Roman" pitchFamily="18" charset="0"/>
          </a:endParaRPr>
        </a:p>
        <a:p>
          <a:endParaRPr lang="en-US" sz="1100">
            <a:solidFill>
              <a:schemeClr val="dk1"/>
            </a:solidFill>
            <a:latin typeface="+mn-lt"/>
            <a:ea typeface="+mn-ea"/>
            <a:cs typeface="+mn-cs"/>
          </a:endParaRP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
          </a:r>
          <a:br>
            <a:rPr lang="en-US" sz="1100" b="1">
              <a:solidFill>
                <a:schemeClr val="dk1"/>
              </a:solidFill>
              <a:latin typeface="+mn-lt"/>
              <a:ea typeface="+mn-ea"/>
              <a:cs typeface="+mn-cs"/>
            </a:rPr>
          </a:br>
          <a:endParaRPr lang="en-US" sz="1200">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1145782</xdr:colOff>
      <xdr:row>1</xdr:row>
      <xdr:rowOff>310991</xdr:rowOff>
    </xdr:from>
    <xdr:to>
      <xdr:col>1</xdr:col>
      <xdr:colOff>454637</xdr:colOff>
      <xdr:row>1</xdr:row>
      <xdr:rowOff>652778</xdr:rowOff>
    </xdr:to>
    <xdr:sp macro="" textlink="">
      <xdr:nvSpPr>
        <xdr:cNvPr id="3" name="TextBox 2"/>
        <xdr:cNvSpPr txBox="1"/>
      </xdr:nvSpPr>
      <xdr:spPr>
        <a:xfrm rot="18989510">
          <a:off x="1145782" y="1111091"/>
          <a:ext cx="1290055" cy="341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latin typeface="Times New Roman" pitchFamily="18" charset="0"/>
              <a:cs typeface="Times New Roman" pitchFamily="18" charset="0"/>
            </a:rPr>
            <a:t>SAMPLE</a:t>
          </a:r>
        </a:p>
      </xdr:txBody>
    </xdr:sp>
    <xdr:clientData/>
  </xdr:twoCellAnchor>
  <xdr:twoCellAnchor>
    <xdr:from>
      <xdr:col>4</xdr:col>
      <xdr:colOff>2140100</xdr:colOff>
      <xdr:row>1</xdr:row>
      <xdr:rowOff>349124</xdr:rowOff>
    </xdr:from>
    <xdr:to>
      <xdr:col>5</xdr:col>
      <xdr:colOff>642219</xdr:colOff>
      <xdr:row>1</xdr:row>
      <xdr:rowOff>750517</xdr:rowOff>
    </xdr:to>
    <xdr:sp macro="" textlink="">
      <xdr:nvSpPr>
        <xdr:cNvPr id="4" name="TextBox 3"/>
        <xdr:cNvSpPr txBox="1"/>
      </xdr:nvSpPr>
      <xdr:spPr>
        <a:xfrm rot="19010702">
          <a:off x="11988950" y="1149224"/>
          <a:ext cx="1150069" cy="401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latin typeface="Times New Roman" pitchFamily="18" charset="0"/>
              <a:cs typeface="Times New Roman" pitchFamily="18" charset="0"/>
            </a:rPr>
            <a:t>SAMPLE</a:t>
          </a:r>
        </a:p>
      </xdr:txBody>
    </xdr:sp>
    <xdr:clientData/>
  </xdr:twoCellAnchor>
  <xdr:twoCellAnchor>
    <xdr:from>
      <xdr:col>6</xdr:col>
      <xdr:colOff>2627972</xdr:colOff>
      <xdr:row>1</xdr:row>
      <xdr:rowOff>343394</xdr:rowOff>
    </xdr:from>
    <xdr:to>
      <xdr:col>7</xdr:col>
      <xdr:colOff>695902</xdr:colOff>
      <xdr:row>1</xdr:row>
      <xdr:rowOff>697182</xdr:rowOff>
    </xdr:to>
    <xdr:sp macro="" textlink="">
      <xdr:nvSpPr>
        <xdr:cNvPr id="5" name="TextBox 4"/>
        <xdr:cNvSpPr txBox="1"/>
      </xdr:nvSpPr>
      <xdr:spPr>
        <a:xfrm rot="19010702">
          <a:off x="17448872" y="1143494"/>
          <a:ext cx="1144505" cy="353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latin typeface="Times New Roman" pitchFamily="18" charset="0"/>
              <a:cs typeface="Times New Roman" pitchFamily="18" charset="0"/>
            </a:rPr>
            <a:t>SAMPLE</a:t>
          </a:r>
        </a:p>
      </xdr:txBody>
    </xdr:sp>
    <xdr:clientData/>
  </xdr:twoCellAnchor>
  <xdr:twoCellAnchor>
    <xdr:from>
      <xdr:col>10</xdr:col>
      <xdr:colOff>2567311</xdr:colOff>
      <xdr:row>1</xdr:row>
      <xdr:rowOff>348216</xdr:rowOff>
    </xdr:from>
    <xdr:to>
      <xdr:col>11</xdr:col>
      <xdr:colOff>663709</xdr:colOff>
      <xdr:row>1</xdr:row>
      <xdr:rowOff>681920</xdr:rowOff>
    </xdr:to>
    <xdr:sp macro="" textlink="">
      <xdr:nvSpPr>
        <xdr:cNvPr id="6" name="TextBox 5"/>
        <xdr:cNvSpPr txBox="1"/>
      </xdr:nvSpPr>
      <xdr:spPr>
        <a:xfrm rot="19010702">
          <a:off x="28237186" y="1148316"/>
          <a:ext cx="1172973" cy="3337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latin typeface="Times New Roman" pitchFamily="18" charset="0"/>
              <a:cs typeface="Times New Roman" pitchFamily="18" charset="0"/>
            </a:rPr>
            <a:t>SAMPLE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66675</xdr:rowOff>
    </xdr:from>
    <xdr:to>
      <xdr:col>24</xdr:col>
      <xdr:colOff>9526</xdr:colOff>
      <xdr:row>82</xdr:row>
      <xdr:rowOff>57151</xdr:rowOff>
    </xdr:to>
    <xdr:sp macro="" textlink="">
      <xdr:nvSpPr>
        <xdr:cNvPr id="2" name="TextBox 1"/>
        <xdr:cNvSpPr txBox="1"/>
      </xdr:nvSpPr>
      <xdr:spPr>
        <a:xfrm>
          <a:off x="57150" y="66675"/>
          <a:ext cx="14582776" cy="15611476"/>
        </a:xfrm>
        <a:prstGeom prst="rect">
          <a:avLst/>
        </a:prstGeom>
        <a:solidFill>
          <a:schemeClr val="accent3">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solidFill>
                <a:schemeClr val="dk1"/>
              </a:solidFill>
              <a:latin typeface="Times New Roman" pitchFamily="18" charset="0"/>
              <a:ea typeface="+mn-ea"/>
              <a:cs typeface="Times New Roman" pitchFamily="18" charset="0"/>
            </a:rPr>
            <a:t>2015-2016 </a:t>
          </a:r>
        </a:p>
        <a:p>
          <a:pPr algn="ctr"/>
          <a:r>
            <a:rPr lang="en-US" sz="1200" b="1">
              <a:solidFill>
                <a:schemeClr val="dk1"/>
              </a:solidFill>
              <a:latin typeface="Times New Roman" pitchFamily="18" charset="0"/>
              <a:ea typeface="+mn-ea"/>
              <a:cs typeface="Times New Roman" pitchFamily="18" charset="0"/>
            </a:rPr>
            <a:t>21</a:t>
          </a:r>
          <a:r>
            <a:rPr lang="en-US" sz="1200" b="1" baseline="30000">
              <a:solidFill>
                <a:schemeClr val="dk1"/>
              </a:solidFill>
              <a:latin typeface="Times New Roman" pitchFamily="18" charset="0"/>
              <a:ea typeface="+mn-ea"/>
              <a:cs typeface="Times New Roman" pitchFamily="18" charset="0"/>
            </a:rPr>
            <a:t>st</a:t>
          </a:r>
          <a:r>
            <a:rPr lang="en-US" sz="1200" b="1">
              <a:solidFill>
                <a:schemeClr val="dk1"/>
              </a:solidFill>
              <a:latin typeface="Times New Roman" pitchFamily="18" charset="0"/>
              <a:ea typeface="+mn-ea"/>
              <a:cs typeface="Times New Roman" pitchFamily="18" charset="0"/>
            </a:rPr>
            <a:t> CCLC FORMATIVE EVALUATION SUMMARY</a:t>
          </a:r>
          <a:endParaRPr lang="en-US" sz="1200">
            <a:solidFill>
              <a:schemeClr val="dk1"/>
            </a:solidFill>
            <a:latin typeface="Times New Roman" pitchFamily="18" charset="0"/>
            <a:ea typeface="+mn-ea"/>
            <a:cs typeface="Times New Roman" pitchFamily="18" charset="0"/>
          </a:endParaRPr>
        </a:p>
        <a:p>
          <a:pPr algn="ctr"/>
          <a:r>
            <a:rPr lang="en-US" sz="1200" b="1">
              <a:solidFill>
                <a:schemeClr val="dk1"/>
              </a:solidFill>
              <a:latin typeface="Times New Roman" pitchFamily="18" charset="0"/>
              <a:ea typeface="+mn-ea"/>
              <a:cs typeface="Times New Roman" pitchFamily="18" charset="0"/>
            </a:rPr>
            <a:t>(February 2016 Reporting Period)</a:t>
          </a:r>
        </a:p>
        <a:p>
          <a:pPr algn="ctr"/>
          <a:endParaRPr lang="en-US" sz="1200">
            <a:solidFill>
              <a:schemeClr val="dk1"/>
            </a:solidFill>
            <a:latin typeface="Times New Roman" pitchFamily="18" charset="0"/>
            <a:ea typeface="+mn-ea"/>
            <a:cs typeface="Times New Roman" pitchFamily="18" charset="0"/>
          </a:endParaRPr>
        </a:p>
        <a:p>
          <a:pPr algn="l"/>
          <a:endParaRPr lang="en-US" sz="1200" b="1" u="sng">
            <a:solidFill>
              <a:schemeClr val="dk1"/>
            </a:solidFill>
            <a:latin typeface="Times New Roman" pitchFamily="18" charset="0"/>
            <a:ea typeface="+mn-ea"/>
            <a:cs typeface="Times New Roman" pitchFamily="18" charset="0"/>
          </a:endParaRPr>
        </a:p>
        <a:p>
          <a:pPr algn="l"/>
          <a:r>
            <a:rPr lang="en-US" sz="1200" b="1" u="sng">
              <a:solidFill>
                <a:schemeClr val="dk1"/>
              </a:solidFill>
              <a:latin typeface="Times New Roman" pitchFamily="18" charset="0"/>
              <a:ea typeface="+mn-ea"/>
              <a:cs typeface="Times New Roman" pitchFamily="18" charset="0"/>
            </a:rPr>
            <a:t>Formative Evaluation Summary Requirements </a:t>
          </a:r>
          <a:endParaRPr lang="en-US" sz="1200">
            <a:solidFill>
              <a:schemeClr val="dk1"/>
            </a:solidFill>
            <a:latin typeface="Times New Roman" pitchFamily="18" charset="0"/>
            <a:ea typeface="+mn-ea"/>
            <a:cs typeface="Times New Roman" pitchFamily="18" charset="0"/>
          </a:endParaRPr>
        </a:p>
        <a:p>
          <a:pPr algn="l"/>
          <a:endParaRPr lang="en-US" sz="1200">
            <a:solidFill>
              <a:schemeClr val="dk1"/>
            </a:solidFill>
            <a:latin typeface="Times New Roman" pitchFamily="18" charset="0"/>
            <a:ea typeface="+mn-ea"/>
            <a:cs typeface="Times New Roman" pitchFamily="18" charset="0"/>
          </a:endParaRPr>
        </a:p>
        <a:p>
          <a:pPr algn="l"/>
          <a:r>
            <a:rPr lang="en-US" sz="1200">
              <a:solidFill>
                <a:schemeClr val="dk1"/>
              </a:solidFill>
              <a:latin typeface="Times New Roman" pitchFamily="18" charset="0"/>
              <a:ea typeface="+mn-ea"/>
              <a:cs typeface="Times New Roman" pitchFamily="18" charset="0"/>
            </a:rPr>
            <a:t>The Formative Evaluation Summary is a February 2016 reporting period deliverable</a:t>
          </a:r>
          <a:r>
            <a:rPr lang="en-US" sz="1200" b="1">
              <a:solidFill>
                <a:schemeClr val="dk1"/>
              </a:solidFill>
              <a:latin typeface="Times New Roman" pitchFamily="18" charset="0"/>
              <a:ea typeface="+mn-ea"/>
              <a:cs typeface="Times New Roman" pitchFamily="18" charset="0"/>
            </a:rPr>
            <a:t>. </a:t>
          </a:r>
          <a:r>
            <a:rPr lang="en-US" sz="1200">
              <a:solidFill>
                <a:schemeClr val="dk1"/>
              </a:solidFill>
              <a:latin typeface="Times New Roman" pitchFamily="18" charset="0"/>
              <a:ea typeface="+mn-ea"/>
              <a:cs typeface="Times New Roman" pitchFamily="18" charset="0"/>
            </a:rPr>
            <a:t>It must be uploaded to the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Deliverables page, being fully compliant with the reporting requirements, by March 15, 2016. An upload date of</a:t>
          </a:r>
          <a:r>
            <a:rPr lang="en-US" sz="1200" b="1">
              <a:solidFill>
                <a:schemeClr val="dk1"/>
              </a:solidFill>
              <a:latin typeface="Times New Roman" pitchFamily="18" charset="0"/>
              <a:ea typeface="+mn-ea"/>
              <a:cs typeface="Times New Roman" pitchFamily="18" charset="0"/>
            </a:rPr>
            <a:t> February 29, 2016</a:t>
          </a:r>
          <a:r>
            <a:rPr lang="en-US" sz="1200" b="0">
              <a:solidFill>
                <a:schemeClr val="dk1"/>
              </a:solidFill>
              <a:latin typeface="Times New Roman" pitchFamily="18" charset="0"/>
              <a:ea typeface="+mn-ea"/>
              <a:cs typeface="Times New Roman" pitchFamily="18" charset="0"/>
            </a:rPr>
            <a:t>,</a:t>
          </a:r>
          <a:r>
            <a:rPr lang="en-US" sz="1200">
              <a:solidFill>
                <a:schemeClr val="dk1"/>
              </a:solidFill>
              <a:latin typeface="Times New Roman" pitchFamily="18" charset="0"/>
              <a:ea typeface="+mn-ea"/>
              <a:cs typeface="Times New Roman" pitchFamily="18" charset="0"/>
            </a:rPr>
            <a:t> is recommended to ensure sufficient time for the review and approval process. </a:t>
          </a:r>
        </a:p>
        <a:p>
          <a:pPr algn="l"/>
          <a:endParaRPr lang="en-US" sz="1200">
            <a:solidFill>
              <a:schemeClr val="dk1"/>
            </a:solidFill>
            <a:latin typeface="Times New Roman" pitchFamily="18" charset="0"/>
            <a:ea typeface="+mn-ea"/>
            <a:cs typeface="Times New Roman" pitchFamily="18" charset="0"/>
          </a:endParaRPr>
        </a:p>
        <a:p>
          <a:pPr algn="l"/>
          <a:r>
            <a:rPr lang="en-US" sz="1200">
              <a:solidFill>
                <a:schemeClr val="dk1"/>
              </a:solidFill>
              <a:latin typeface="Times New Roman" pitchFamily="18" charset="0"/>
              <a:ea typeface="+mn-ea"/>
              <a:cs typeface="Times New Roman" pitchFamily="18" charset="0"/>
            </a:rPr>
            <a:t>A formative evaluation must be conducted in order to complete the Formative Evaluation Summary deliverable. The formative evaluation examines mid-year progress toward achieving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program objectives using comparison data collected at multiple time points (e.g., at the beginning and middle of the project year) and/or for multiple groups of students (e.g., students receiving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services and a similar group of students not receiving the services). The mid-year objective assessment data collected as part of your formative evaluation are reported within the Mid-Year Data Collection deliverable. These data are used to inform decision-making for refining, improving, and strengthening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programming to better serve students and families. The Formative Evaluation Summary deliverable provides a narrative of the decisions made as a result of this formative objective assessment process.  </a:t>
          </a:r>
        </a:p>
        <a:p>
          <a:pPr algn="l"/>
          <a:endParaRPr lang="en-US" sz="1200">
            <a:solidFill>
              <a:schemeClr val="dk1"/>
            </a:solidFill>
            <a:latin typeface="Times New Roman" pitchFamily="18" charset="0"/>
            <a:ea typeface="+mn-ea"/>
            <a:cs typeface="Times New Roman" pitchFamily="18" charset="0"/>
          </a:endParaRPr>
        </a:p>
        <a:p>
          <a:pPr algn="l"/>
          <a:r>
            <a:rPr lang="en-US" sz="1200">
              <a:solidFill>
                <a:schemeClr val="dk1"/>
              </a:solidFill>
              <a:latin typeface="Times New Roman" pitchFamily="18" charset="0"/>
              <a:ea typeface="+mn-ea"/>
              <a:cs typeface="Times New Roman" pitchFamily="18" charset="0"/>
            </a:rPr>
            <a:t>Below are the </a:t>
          </a:r>
          <a:r>
            <a:rPr lang="en-US" sz="1200" b="1">
              <a:solidFill>
                <a:schemeClr val="dk1"/>
              </a:solidFill>
              <a:latin typeface="Times New Roman" pitchFamily="18" charset="0"/>
              <a:ea typeface="+mn-ea"/>
              <a:cs typeface="Times New Roman" pitchFamily="18" charset="0"/>
            </a:rPr>
            <a:t>reporting requirements</a:t>
          </a:r>
          <a:r>
            <a:rPr lang="en-US" sz="1200">
              <a:solidFill>
                <a:schemeClr val="dk1"/>
              </a:solidFill>
              <a:latin typeface="Times New Roman" pitchFamily="18" charset="0"/>
              <a:ea typeface="+mn-ea"/>
              <a:cs typeface="Times New Roman" pitchFamily="18" charset="0"/>
            </a:rPr>
            <a:t> for the Formative Evaluation Summary deliverable.  Based on your formative evaluation (refer to objective assessments in your Mid-Year Data Collection deliverable), indicate any planned changes to your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programming or data collection along with a rationale for those proposed changes. </a:t>
          </a:r>
        </a:p>
        <a:p>
          <a:pPr algn="l"/>
          <a:r>
            <a:rPr lang="en-US" sz="1200">
              <a:solidFill>
                <a:schemeClr val="dk1"/>
              </a:solidFill>
              <a:latin typeface="Times New Roman" pitchFamily="18" charset="0"/>
              <a:ea typeface="+mn-ea"/>
              <a:cs typeface="Times New Roman" pitchFamily="18" charset="0"/>
            </a:rPr>
            <a:t> </a:t>
          </a:r>
        </a:p>
        <a:p>
          <a:pPr lvl="0" algn="l"/>
          <a:r>
            <a:rPr lang="en-US" sz="1200" b="1">
              <a:solidFill>
                <a:schemeClr val="dk1"/>
              </a:solidFill>
              <a:latin typeface="Times New Roman" pitchFamily="18" charset="0"/>
              <a:ea typeface="+mn-ea"/>
              <a:cs typeface="Times New Roman" pitchFamily="18" charset="0"/>
            </a:rPr>
            <a:t>Mid-Year Programmatic Changes and Rationale</a:t>
          </a:r>
          <a:r>
            <a:rPr lang="en-US" sz="1200">
              <a:solidFill>
                <a:schemeClr val="dk1"/>
              </a:solidFill>
              <a:latin typeface="Times New Roman" pitchFamily="18" charset="0"/>
              <a:ea typeface="+mn-ea"/>
              <a:cs typeface="Times New Roman" pitchFamily="18" charset="0"/>
            </a:rPr>
            <a:t>: Describe and provide a rationale for any planned adjustments to your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programming this project year. If no changes are recommended, provide a rationale for not making any programming changes. Be sure to provide data-driven evidence for your decisions. </a:t>
          </a:r>
        </a:p>
        <a:p>
          <a:pPr algn="l"/>
          <a:r>
            <a:rPr lang="en-US" sz="1200">
              <a:solidFill>
                <a:schemeClr val="dk1"/>
              </a:solidFill>
              <a:latin typeface="Times New Roman" pitchFamily="18" charset="0"/>
              <a:ea typeface="+mn-ea"/>
              <a:cs typeface="Times New Roman" pitchFamily="18" charset="0"/>
            </a:rPr>
            <a:t> </a:t>
          </a:r>
        </a:p>
        <a:p>
          <a:pPr lvl="0" algn="l"/>
          <a:r>
            <a:rPr lang="en-US" sz="1200" b="1">
              <a:solidFill>
                <a:schemeClr val="dk1"/>
              </a:solidFill>
              <a:latin typeface="Times New Roman" pitchFamily="18" charset="0"/>
              <a:ea typeface="+mn-ea"/>
              <a:cs typeface="Times New Roman" pitchFamily="18" charset="0"/>
            </a:rPr>
            <a:t>Mid-Year Data Collection Changes and Rationale</a:t>
          </a:r>
          <a:r>
            <a:rPr lang="en-US" sz="1200">
              <a:solidFill>
                <a:schemeClr val="dk1"/>
              </a:solidFill>
              <a:latin typeface="Times New Roman" pitchFamily="18" charset="0"/>
              <a:ea typeface="+mn-ea"/>
              <a:cs typeface="Times New Roman" pitchFamily="18" charset="0"/>
            </a:rPr>
            <a:t>: Describe and provide a rationale for any planned adjustments to your data collection plan this project year. If no changes are recommended, provide a rationale for not making any data collection changes. Be sure to provide data-driven evidence for your decisions. </a:t>
          </a:r>
        </a:p>
        <a:p>
          <a:pPr lvl="0" algn="l"/>
          <a:endParaRPr lang="en-US" sz="1200">
            <a:solidFill>
              <a:schemeClr val="dk1"/>
            </a:solidFill>
            <a:latin typeface="Times New Roman" pitchFamily="18" charset="0"/>
            <a:ea typeface="+mn-ea"/>
            <a:cs typeface="Times New Roman" pitchFamily="18" charset="0"/>
          </a:endParaRPr>
        </a:p>
        <a:p>
          <a:pPr lvl="0" algn="l"/>
          <a:r>
            <a:rPr lang="en-US" sz="1200" b="1">
              <a:solidFill>
                <a:schemeClr val="dk1"/>
              </a:solidFill>
              <a:latin typeface="Times New Roman" pitchFamily="18" charset="0"/>
              <a:ea typeface="+mn-ea"/>
              <a:cs typeface="Times New Roman" pitchFamily="18" charset="0"/>
            </a:rPr>
            <a:t>NOTE: Consult your Program Development Specialist to determine whether an amendment is needed before making any proposed changes. </a:t>
          </a:r>
          <a:r>
            <a:rPr lang="en-US" sz="1100" b="1">
              <a:solidFill>
                <a:schemeClr val="dk1"/>
              </a:solidFill>
              <a:latin typeface="Times New Roman" pitchFamily="18" charset="0"/>
              <a:ea typeface="+mn-ea"/>
              <a:cs typeface="Times New Roman" pitchFamily="18" charset="0"/>
            </a:rPr>
            <a:t>This file does NOT constitute an amendment or approval of  proposed changes.</a:t>
          </a:r>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pPr lvl="0" algn="l"/>
          <a:endParaRPr lang="en-US" sz="1200" b="1" u="sng">
            <a:solidFill>
              <a:schemeClr val="dk1"/>
            </a:solidFill>
            <a:latin typeface="Times New Roman" pitchFamily="18" charset="0"/>
            <a:ea typeface="+mn-ea"/>
            <a:cs typeface="Times New Roman" pitchFamily="18" charset="0"/>
          </a:endParaRPr>
        </a:p>
        <a:p>
          <a:pPr lvl="0" algn="l"/>
          <a:r>
            <a:rPr lang="en-US" sz="1200" b="1" u="sng">
              <a:solidFill>
                <a:schemeClr val="dk1"/>
              </a:solidFill>
              <a:latin typeface="Times New Roman" pitchFamily="18" charset="0"/>
              <a:ea typeface="+mn-ea"/>
              <a:cs typeface="Times New Roman" pitchFamily="18" charset="0"/>
            </a:rPr>
            <a:t>General Information</a:t>
          </a:r>
        </a:p>
        <a:p>
          <a:pPr lvl="0" algn="l"/>
          <a:endParaRPr lang="en-US" sz="1200" b="1" u="sng">
            <a:solidFill>
              <a:schemeClr val="dk1"/>
            </a:solidFill>
            <a:latin typeface="Times New Roman" pitchFamily="18" charset="0"/>
            <a:ea typeface="+mn-ea"/>
            <a:cs typeface="Times New Roman" pitchFamily="18" charset="0"/>
          </a:endParaRPr>
        </a:p>
        <a:p>
          <a:pPr algn="l"/>
          <a:r>
            <a:rPr lang="en-US" sz="1200">
              <a:solidFill>
                <a:schemeClr val="dk1"/>
              </a:solidFill>
              <a:latin typeface="Times New Roman" pitchFamily="18" charset="0"/>
              <a:ea typeface="+mn-ea"/>
              <a:cs typeface="Times New Roman" pitchFamily="18" charset="0"/>
            </a:rPr>
            <a:t>For each objective assessment, report</a:t>
          </a:r>
          <a:r>
            <a:rPr lang="en-US" sz="1200" baseline="0">
              <a:solidFill>
                <a:schemeClr val="dk1"/>
              </a:solidFill>
              <a:latin typeface="Times New Roman" pitchFamily="18" charset="0"/>
              <a:ea typeface="+mn-ea"/>
              <a:cs typeface="Times New Roman" pitchFamily="18" charset="0"/>
            </a:rPr>
            <a:t> the </a:t>
          </a:r>
          <a:r>
            <a:rPr lang="en-US" sz="1200" b="1" baseline="0">
              <a:solidFill>
                <a:schemeClr val="dk1"/>
              </a:solidFill>
              <a:latin typeface="Times New Roman" pitchFamily="18" charset="0"/>
              <a:ea typeface="+mn-ea"/>
              <a:cs typeface="Times New Roman" pitchFamily="18" charset="0"/>
            </a:rPr>
            <a:t>Mid-Year Programmatic Changes and Rationale </a:t>
          </a:r>
          <a:r>
            <a:rPr lang="en-US" sz="1200" baseline="0">
              <a:solidFill>
                <a:schemeClr val="dk1"/>
              </a:solidFill>
              <a:latin typeface="Times New Roman" pitchFamily="18" charset="0"/>
              <a:ea typeface="+mn-ea"/>
              <a:cs typeface="Times New Roman" pitchFamily="18" charset="0"/>
            </a:rPr>
            <a:t>(Column F) and </a:t>
          </a:r>
          <a:r>
            <a:rPr lang="en-US" sz="1200" b="1" baseline="0">
              <a:solidFill>
                <a:schemeClr val="dk1"/>
              </a:solidFill>
              <a:latin typeface="Times New Roman" pitchFamily="18" charset="0"/>
              <a:ea typeface="+mn-ea"/>
              <a:cs typeface="Times New Roman" pitchFamily="18" charset="0"/>
            </a:rPr>
            <a:t>Mid-Year Data Collection Changes and Rationale </a:t>
          </a:r>
          <a:r>
            <a:rPr lang="en-US" sz="1200" baseline="0">
              <a:solidFill>
                <a:schemeClr val="dk1"/>
              </a:solidFill>
              <a:latin typeface="Times New Roman" pitchFamily="18" charset="0"/>
              <a:ea typeface="+mn-ea"/>
              <a:cs typeface="Times New Roman" pitchFamily="18" charset="0"/>
            </a:rPr>
            <a:t>(Column G).  All other columns (A-E) are automatically populated for each objective assessment.  These columns </a:t>
          </a:r>
          <a:r>
            <a:rPr lang="en-US" sz="1200" b="1" u="sng" baseline="0">
              <a:solidFill>
                <a:schemeClr val="dk1"/>
              </a:solidFill>
              <a:latin typeface="Times New Roman" pitchFamily="18" charset="0"/>
              <a:ea typeface="+mn-ea"/>
              <a:cs typeface="Times New Roman" pitchFamily="18" charset="0"/>
            </a:rPr>
            <a:t>cannot</a:t>
          </a:r>
          <a:r>
            <a:rPr lang="en-US" sz="1200" baseline="0">
              <a:solidFill>
                <a:schemeClr val="dk1"/>
              </a:solidFill>
              <a:latin typeface="Times New Roman" pitchFamily="18" charset="0"/>
              <a:ea typeface="+mn-ea"/>
              <a:cs typeface="Times New Roman" pitchFamily="18" charset="0"/>
            </a:rPr>
            <a:t> be edited in the </a:t>
          </a:r>
          <a:r>
            <a:rPr lang="en-US" sz="1200" b="1" baseline="0">
              <a:solidFill>
                <a:schemeClr val="dk1"/>
              </a:solidFill>
              <a:latin typeface="Times New Roman" pitchFamily="18" charset="0"/>
              <a:ea typeface="+mn-ea"/>
              <a:cs typeface="Times New Roman" pitchFamily="18" charset="0"/>
            </a:rPr>
            <a:t>Formative Summary </a:t>
          </a:r>
          <a:r>
            <a:rPr lang="en-US" sz="1200" baseline="0">
              <a:solidFill>
                <a:schemeClr val="dk1"/>
              </a:solidFill>
              <a:latin typeface="Times New Roman" pitchFamily="18" charset="0"/>
              <a:ea typeface="+mn-ea"/>
              <a:cs typeface="Times New Roman" pitchFamily="18" charset="0"/>
            </a:rPr>
            <a:t>worksheet.</a:t>
          </a:r>
        </a:p>
        <a:p>
          <a:pPr algn="l"/>
          <a:endParaRPr lang="en-US" sz="1200" baseline="0">
            <a:solidFill>
              <a:schemeClr val="dk1"/>
            </a:solidFill>
            <a:latin typeface="Times New Roman" pitchFamily="18" charset="0"/>
            <a:ea typeface="+mn-ea"/>
            <a:cs typeface="Times New Roman" pitchFamily="18"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latin typeface="Times New Roman" pitchFamily="18" charset="0"/>
              <a:ea typeface="+mn-ea"/>
              <a:cs typeface="Times New Roman" pitchFamily="18" charset="0"/>
            </a:rPr>
            <a:t>Begin entering your program's data on </a:t>
          </a:r>
          <a:r>
            <a:rPr lang="en-US" sz="1200" b="1" baseline="0">
              <a:solidFill>
                <a:schemeClr val="dk1"/>
              </a:solidFill>
              <a:latin typeface="Times New Roman" pitchFamily="18" charset="0"/>
              <a:ea typeface="+mn-ea"/>
              <a:cs typeface="Times New Roman" pitchFamily="18" charset="0"/>
            </a:rPr>
            <a:t>Row 4</a:t>
          </a:r>
          <a:r>
            <a:rPr lang="en-US" sz="1200" baseline="0">
              <a:solidFill>
                <a:schemeClr val="dk1"/>
              </a:solidFill>
              <a:latin typeface="Times New Roman" pitchFamily="18" charset="0"/>
              <a:ea typeface="+mn-ea"/>
              <a:cs typeface="Times New Roman" pitchFamily="18" charset="0"/>
            </a:rPr>
            <a:t>.  Note that Rows 2 and 3 are examples provided by the Research and Evaluation Unit.</a:t>
          </a:r>
          <a:endParaRPr lang="en-US" sz="1200">
            <a:solidFill>
              <a:schemeClr val="dk1"/>
            </a:solidFill>
            <a:latin typeface="Times New Roman" pitchFamily="18" charset="0"/>
            <a:ea typeface="+mn-ea"/>
            <a:cs typeface="Times New Roman" pitchFamily="18" charset="0"/>
          </a:endParaRPr>
        </a:p>
        <a:p>
          <a:pPr algn="l"/>
          <a:r>
            <a:rPr lang="en-US" sz="1200">
              <a:solidFill>
                <a:schemeClr val="dk1"/>
              </a:solidFill>
              <a:latin typeface="Times New Roman" pitchFamily="18" charset="0"/>
              <a:ea typeface="+mn-ea"/>
              <a:cs typeface="Times New Roman" pitchFamily="18" charset="0"/>
            </a:rPr>
            <a:t/>
          </a:r>
          <a:br>
            <a:rPr lang="en-US" sz="1200">
              <a:solidFill>
                <a:schemeClr val="dk1"/>
              </a:solidFill>
              <a:latin typeface="Times New Roman" pitchFamily="18" charset="0"/>
              <a:ea typeface="+mn-ea"/>
              <a:cs typeface="Times New Roman" pitchFamily="18" charset="0"/>
            </a:rPr>
          </a:br>
          <a:endParaRPr lang="en-US" sz="1100">
            <a:latin typeface="Times New Roman" pitchFamily="18" charset="0"/>
            <a:cs typeface="Times New Roman"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1372901</xdr:colOff>
      <xdr:row>1</xdr:row>
      <xdr:rowOff>1983781</xdr:rowOff>
    </xdr:from>
    <xdr:to>
      <xdr:col>1</xdr:col>
      <xdr:colOff>712672</xdr:colOff>
      <xdr:row>1</xdr:row>
      <xdr:rowOff>2394506</xdr:rowOff>
    </xdr:to>
    <xdr:sp macro="" textlink="">
      <xdr:nvSpPr>
        <xdr:cNvPr id="2" name="TextBox 1"/>
        <xdr:cNvSpPr txBox="1"/>
      </xdr:nvSpPr>
      <xdr:spPr>
        <a:xfrm rot="19010702">
          <a:off x="1372901" y="3183931"/>
          <a:ext cx="1320971" cy="410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latin typeface="Times New Roman" pitchFamily="18" charset="0"/>
              <a:cs typeface="Times New Roman" pitchFamily="18" charset="0"/>
            </a:rPr>
            <a:t>SAMPLE</a:t>
          </a:r>
        </a:p>
      </xdr:txBody>
    </xdr:sp>
    <xdr:clientData/>
  </xdr:twoCellAnchor>
  <xdr:twoCellAnchor>
    <xdr:from>
      <xdr:col>3</xdr:col>
      <xdr:colOff>1042265</xdr:colOff>
      <xdr:row>1</xdr:row>
      <xdr:rowOff>1998145</xdr:rowOff>
    </xdr:from>
    <xdr:to>
      <xdr:col>4</xdr:col>
      <xdr:colOff>702377</xdr:colOff>
      <xdr:row>1</xdr:row>
      <xdr:rowOff>2469136</xdr:rowOff>
    </xdr:to>
    <xdr:sp macro="" textlink="">
      <xdr:nvSpPr>
        <xdr:cNvPr id="3" name="TextBox 2"/>
        <xdr:cNvSpPr txBox="1"/>
      </xdr:nvSpPr>
      <xdr:spPr>
        <a:xfrm rot="19010702">
          <a:off x="6100040" y="3198295"/>
          <a:ext cx="1307937" cy="470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latin typeface="Times New Roman" pitchFamily="18" charset="0"/>
              <a:cs typeface="Times New Roman" pitchFamily="18" charset="0"/>
            </a:rPr>
            <a:t>SAMPLE</a:t>
          </a:r>
        </a:p>
      </xdr:txBody>
    </xdr:sp>
    <xdr:clientData/>
  </xdr:twoCellAnchor>
  <xdr:twoCellAnchor>
    <xdr:from>
      <xdr:col>5</xdr:col>
      <xdr:colOff>2815429</xdr:colOff>
      <xdr:row>1</xdr:row>
      <xdr:rowOff>2018348</xdr:rowOff>
    </xdr:from>
    <xdr:to>
      <xdr:col>6</xdr:col>
      <xdr:colOff>157392</xdr:colOff>
      <xdr:row>1</xdr:row>
      <xdr:rowOff>2479925</xdr:rowOff>
    </xdr:to>
    <xdr:sp macro="" textlink="">
      <xdr:nvSpPr>
        <xdr:cNvPr id="4" name="TextBox 3"/>
        <xdr:cNvSpPr txBox="1"/>
      </xdr:nvSpPr>
      <xdr:spPr>
        <a:xfrm rot="19010702">
          <a:off x="12073729" y="3218498"/>
          <a:ext cx="1190063" cy="461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latin typeface="Times New Roman" pitchFamily="18" charset="0"/>
              <a:cs typeface="Times New Roman" pitchFamily="18" charset="0"/>
            </a:rPr>
            <a:t>SAMPLE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0</xdr:row>
      <xdr:rowOff>104775</xdr:rowOff>
    </xdr:from>
    <xdr:to>
      <xdr:col>23</xdr:col>
      <xdr:colOff>447675</xdr:colOff>
      <xdr:row>50</xdr:row>
      <xdr:rowOff>171450</xdr:rowOff>
    </xdr:to>
    <xdr:sp macro="" textlink="">
      <xdr:nvSpPr>
        <xdr:cNvPr id="2" name="TextBox 1"/>
        <xdr:cNvSpPr txBox="1"/>
      </xdr:nvSpPr>
      <xdr:spPr>
        <a:xfrm>
          <a:off x="28575" y="104775"/>
          <a:ext cx="14439900" cy="9591675"/>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solidFill>
                <a:schemeClr val="dk1"/>
              </a:solidFill>
              <a:latin typeface="Times New Roman" pitchFamily="18" charset="0"/>
              <a:ea typeface="+mn-ea"/>
              <a:cs typeface="Times New Roman" pitchFamily="18" charset="0"/>
            </a:rPr>
            <a:t>2015-2016</a:t>
          </a:r>
        </a:p>
        <a:p>
          <a:pPr algn="ctr"/>
          <a:r>
            <a:rPr lang="en-US" sz="1200" b="1">
              <a:solidFill>
                <a:schemeClr val="dk1"/>
              </a:solidFill>
              <a:latin typeface="Times New Roman" pitchFamily="18" charset="0"/>
              <a:ea typeface="+mn-ea"/>
              <a:cs typeface="Times New Roman" pitchFamily="18" charset="0"/>
            </a:rPr>
            <a:t>21</a:t>
          </a:r>
          <a:r>
            <a:rPr lang="en-US" sz="1200" b="1" baseline="30000">
              <a:solidFill>
                <a:schemeClr val="dk1"/>
              </a:solidFill>
              <a:latin typeface="Times New Roman" pitchFamily="18" charset="0"/>
              <a:ea typeface="+mn-ea"/>
              <a:cs typeface="Times New Roman" pitchFamily="18" charset="0"/>
            </a:rPr>
            <a:t>st</a:t>
          </a:r>
          <a:r>
            <a:rPr lang="en-US" sz="1200" b="1">
              <a:solidFill>
                <a:schemeClr val="dk1"/>
              </a:solidFill>
              <a:latin typeface="Times New Roman" pitchFamily="18" charset="0"/>
              <a:ea typeface="+mn-ea"/>
              <a:cs typeface="Times New Roman" pitchFamily="18" charset="0"/>
            </a:rPr>
            <a:t> CCLC EVIDENCE OF PROGRAM MODIFICATION BASED ON FORMATIVE EVALUATION SUMMARY</a:t>
          </a:r>
          <a:endParaRPr lang="en-US" sz="1200">
            <a:solidFill>
              <a:schemeClr val="dk1"/>
            </a:solidFill>
            <a:latin typeface="Times New Roman" pitchFamily="18" charset="0"/>
            <a:ea typeface="+mn-ea"/>
            <a:cs typeface="Times New Roman" pitchFamily="18" charset="0"/>
          </a:endParaRPr>
        </a:p>
        <a:p>
          <a:pPr algn="ctr"/>
          <a:r>
            <a:rPr lang="en-US" sz="1200" b="1">
              <a:solidFill>
                <a:schemeClr val="dk1"/>
              </a:solidFill>
              <a:latin typeface="Times New Roman" pitchFamily="18" charset="0"/>
              <a:ea typeface="+mn-ea"/>
              <a:cs typeface="Times New Roman" pitchFamily="18" charset="0"/>
            </a:rPr>
            <a:t>(March 2016 Reporting Period)</a:t>
          </a:r>
          <a:endParaRPr lang="en-US" sz="1200">
            <a:solidFill>
              <a:schemeClr val="dk1"/>
            </a:solidFill>
            <a:latin typeface="Times New Roman" pitchFamily="18" charset="0"/>
            <a:ea typeface="+mn-ea"/>
            <a:cs typeface="Times New Roman" pitchFamily="18" charset="0"/>
          </a:endParaRPr>
        </a:p>
        <a:p>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r>
            <a:rPr lang="en-US" sz="1200" b="1" u="sng">
              <a:solidFill>
                <a:schemeClr val="dk1"/>
              </a:solidFill>
              <a:latin typeface="Times New Roman" pitchFamily="18" charset="0"/>
              <a:ea typeface="+mn-ea"/>
              <a:cs typeface="Times New Roman" pitchFamily="18" charset="0"/>
            </a:rPr>
            <a:t>Requirements for Evidence of Program Modification Based on Formative Evaluation Summary</a:t>
          </a:r>
          <a:endParaRPr lang="en-US" sz="1200">
            <a:solidFill>
              <a:schemeClr val="dk1"/>
            </a:solidFill>
            <a:latin typeface="Times New Roman" pitchFamily="18" charset="0"/>
            <a:ea typeface="+mn-ea"/>
            <a:cs typeface="Times New Roman" pitchFamily="18" charset="0"/>
          </a:endParaRPr>
        </a:p>
        <a:p>
          <a:r>
            <a:rPr lang="en-US" sz="1200" b="1" u="none" strike="noStrike">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r>
            <a:rPr lang="en-US" sz="1200">
              <a:solidFill>
                <a:schemeClr val="dk1"/>
              </a:solidFill>
              <a:latin typeface="Times New Roman" pitchFamily="18" charset="0"/>
              <a:ea typeface="+mn-ea"/>
              <a:cs typeface="Times New Roman" pitchFamily="18" charset="0"/>
            </a:rPr>
            <a:t>The Evidence of Program Modification Based on Formative Evaluation Summary is a March 2016 reporting period deliverable</a:t>
          </a:r>
          <a:r>
            <a:rPr lang="en-US" sz="1200" b="1">
              <a:solidFill>
                <a:schemeClr val="dk1"/>
              </a:solidFill>
              <a:latin typeface="Times New Roman" pitchFamily="18" charset="0"/>
              <a:ea typeface="+mn-ea"/>
              <a:cs typeface="Times New Roman" pitchFamily="18" charset="0"/>
            </a:rPr>
            <a:t>. </a:t>
          </a:r>
          <a:r>
            <a:rPr lang="en-US" sz="1200">
              <a:solidFill>
                <a:schemeClr val="dk1"/>
              </a:solidFill>
              <a:latin typeface="Times New Roman" pitchFamily="18" charset="0"/>
              <a:ea typeface="+mn-ea"/>
              <a:cs typeface="Times New Roman" pitchFamily="18" charset="0"/>
            </a:rPr>
            <a:t>It must be uploaded to the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Deliverables page, being fully compliant with the reporting requirements, by April 15, 2016. An upload date of</a:t>
          </a:r>
          <a:r>
            <a:rPr lang="en-US" sz="1200" b="1">
              <a:solidFill>
                <a:schemeClr val="dk1"/>
              </a:solidFill>
              <a:latin typeface="Times New Roman" pitchFamily="18" charset="0"/>
              <a:ea typeface="+mn-ea"/>
              <a:cs typeface="Times New Roman" pitchFamily="18" charset="0"/>
            </a:rPr>
            <a:t> March 31, 2016</a:t>
          </a:r>
          <a:r>
            <a:rPr lang="en-US" sz="1200" b="0">
              <a:solidFill>
                <a:schemeClr val="dk1"/>
              </a:solidFill>
              <a:latin typeface="Times New Roman" pitchFamily="18" charset="0"/>
              <a:ea typeface="+mn-ea"/>
              <a:cs typeface="Times New Roman" pitchFamily="18" charset="0"/>
            </a:rPr>
            <a:t>,</a:t>
          </a:r>
          <a:r>
            <a:rPr lang="en-US" sz="1200">
              <a:solidFill>
                <a:schemeClr val="dk1"/>
              </a:solidFill>
              <a:latin typeface="Times New Roman" pitchFamily="18" charset="0"/>
              <a:ea typeface="+mn-ea"/>
              <a:cs typeface="Times New Roman" pitchFamily="18" charset="0"/>
            </a:rPr>
            <a:t> is recommended to ensure sufficient time for the review and approval process. </a:t>
          </a:r>
        </a:p>
        <a:p>
          <a:r>
            <a:rPr lang="en-US" sz="1200">
              <a:solidFill>
                <a:schemeClr val="dk1"/>
              </a:solidFill>
              <a:latin typeface="Times New Roman" pitchFamily="18" charset="0"/>
              <a:ea typeface="+mn-ea"/>
              <a:cs typeface="Times New Roman" pitchFamily="18" charset="0"/>
            </a:rPr>
            <a:t> </a:t>
          </a:r>
        </a:p>
        <a:p>
          <a:r>
            <a:rPr lang="en-US" sz="1200">
              <a:solidFill>
                <a:schemeClr val="dk1"/>
              </a:solidFill>
              <a:latin typeface="Times New Roman" pitchFamily="18" charset="0"/>
              <a:ea typeface="+mn-ea"/>
              <a:cs typeface="Times New Roman" pitchFamily="18" charset="0"/>
            </a:rPr>
            <a:t>For this deliverable, provide evidence of any enhancements or changes made to your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program based on the formative evaluation conducted to assess mid-year progress on program objectives. For each proposed change to programming or data collection detailed in the Formative Evaluation Summary deliverable, provide a narrative as specified below (see chart for examples) summarizing changes that have been implemented. Changes may include but are not limited to any FDOE approved program/budget amendment(s), documentation of staff training(s), revised weekly activity schedule(s), documented implementation of new curricula, and documented changes to staff composition. For changes that are on-going throughout the year, some action toward accomplishing the proposed changes must still be documented along with a rationale for why the remaining adjustments must occur later in the year (be sure to describe what and when remaining changes will occur). If no action has been taken toward implementing the planned modifications, provide a rationale for why no progress has been made to date. </a:t>
          </a:r>
        </a:p>
        <a:p>
          <a:r>
            <a:rPr lang="en-US" sz="1200">
              <a:solidFill>
                <a:schemeClr val="dk1"/>
              </a:solidFill>
              <a:latin typeface="Times New Roman" pitchFamily="18" charset="0"/>
              <a:ea typeface="+mn-ea"/>
              <a:cs typeface="Times New Roman" pitchFamily="18" charset="0"/>
            </a:rPr>
            <a:t> </a:t>
          </a:r>
        </a:p>
        <a:p>
          <a:pPr lvl="0"/>
          <a:r>
            <a:rPr lang="en-US" sz="1200" b="1">
              <a:solidFill>
                <a:schemeClr val="dk1"/>
              </a:solidFill>
              <a:latin typeface="Times New Roman" pitchFamily="18" charset="0"/>
              <a:ea typeface="+mn-ea"/>
              <a:cs typeface="Times New Roman" pitchFamily="18" charset="0"/>
            </a:rPr>
            <a:t>Mid-Year Programmatic Changes Made and Rationale</a:t>
          </a:r>
          <a:r>
            <a:rPr lang="en-US" sz="1200">
              <a:solidFill>
                <a:schemeClr val="dk1"/>
              </a:solidFill>
              <a:latin typeface="Times New Roman" pitchFamily="18" charset="0"/>
              <a:ea typeface="+mn-ea"/>
              <a:cs typeface="Times New Roman" pitchFamily="18" charset="0"/>
            </a:rPr>
            <a:t>: Describe any changes implemented to your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programming this project year per your formative evaluation. If planned changes did not occur, provide a rationale. </a:t>
          </a:r>
        </a:p>
        <a:p>
          <a:r>
            <a:rPr lang="en-US" sz="1200">
              <a:solidFill>
                <a:schemeClr val="dk1"/>
              </a:solidFill>
              <a:latin typeface="Times New Roman" pitchFamily="18" charset="0"/>
              <a:ea typeface="+mn-ea"/>
              <a:cs typeface="Times New Roman" pitchFamily="18" charset="0"/>
            </a:rPr>
            <a:t> </a:t>
          </a:r>
        </a:p>
        <a:p>
          <a:pPr lvl="0"/>
          <a:r>
            <a:rPr lang="en-US" sz="1200" b="1">
              <a:solidFill>
                <a:schemeClr val="dk1"/>
              </a:solidFill>
              <a:latin typeface="Times New Roman" pitchFamily="18" charset="0"/>
              <a:ea typeface="+mn-ea"/>
              <a:cs typeface="Times New Roman" pitchFamily="18" charset="0"/>
            </a:rPr>
            <a:t>Mid-Year Data Collection Changes Made and Rationale</a:t>
          </a:r>
          <a:r>
            <a:rPr lang="en-US" sz="1200">
              <a:solidFill>
                <a:schemeClr val="dk1"/>
              </a:solidFill>
              <a:latin typeface="Times New Roman" pitchFamily="18" charset="0"/>
              <a:ea typeface="+mn-ea"/>
              <a:cs typeface="Times New Roman" pitchFamily="18" charset="0"/>
            </a:rPr>
            <a:t>: Describe any changes implemented to your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data collection plan this project year per your formative evaluation. If planned changes did not occur, provide a rationale. </a:t>
          </a:r>
        </a:p>
        <a:p>
          <a:r>
            <a:rPr lang="en-US" sz="1200">
              <a:solidFill>
                <a:schemeClr val="dk1"/>
              </a:solidFill>
              <a:latin typeface="Times New Roman" pitchFamily="18" charset="0"/>
              <a:ea typeface="+mn-ea"/>
              <a:cs typeface="Times New Roman" pitchFamily="18" charset="0"/>
            </a:rPr>
            <a:t> </a:t>
          </a:r>
        </a:p>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latin typeface="Times New Roman" pitchFamily="18" charset="0"/>
              <a:ea typeface="+mn-ea"/>
              <a:cs typeface="Times New Roman" pitchFamily="18" charset="0"/>
            </a:rPr>
            <a:t>NOTE: Consult your Program Development Specialist to determine whether an amendment is needed before making any proposed changes. This file</a:t>
          </a:r>
          <a:r>
            <a:rPr lang="en-US" sz="1200" b="1" baseline="0">
              <a:solidFill>
                <a:schemeClr val="dk1"/>
              </a:solidFill>
              <a:latin typeface="Times New Roman" pitchFamily="18" charset="0"/>
              <a:ea typeface="+mn-ea"/>
              <a:cs typeface="Times New Roman" pitchFamily="18" charset="0"/>
            </a:rPr>
            <a:t> </a:t>
          </a:r>
          <a:r>
            <a:rPr lang="en-US" sz="1200" b="1">
              <a:solidFill>
                <a:schemeClr val="dk1"/>
              </a:solidFill>
              <a:latin typeface="Times New Roman" pitchFamily="18" charset="0"/>
              <a:ea typeface="+mn-ea"/>
              <a:cs typeface="Times New Roman" pitchFamily="18" charset="0"/>
            </a:rPr>
            <a:t>does NOT constitute an amendment or approval of  proposed changes. </a:t>
          </a:r>
          <a:endParaRPr lang="en-US" sz="1200">
            <a:solidFill>
              <a:schemeClr val="dk1"/>
            </a:solidFill>
            <a:latin typeface="Times New Roman" pitchFamily="18" charset="0"/>
            <a:ea typeface="+mn-ea"/>
            <a:cs typeface="Times New Roman" pitchFamily="18" charset="0"/>
          </a:endParaRPr>
        </a:p>
        <a:p>
          <a:r>
            <a:rPr lang="en-US" sz="1200">
              <a:solidFill>
                <a:schemeClr val="dk1"/>
              </a:solidFill>
              <a:latin typeface="Times New Roman" pitchFamily="18" charset="0"/>
              <a:ea typeface="+mn-ea"/>
              <a:cs typeface="Times New Roman" pitchFamily="18" charset="0"/>
            </a:rPr>
            <a:t/>
          </a:r>
          <a:br>
            <a:rPr lang="en-US" sz="1200">
              <a:solidFill>
                <a:schemeClr val="dk1"/>
              </a:solidFill>
              <a:latin typeface="Times New Roman" pitchFamily="18" charset="0"/>
              <a:ea typeface="+mn-ea"/>
              <a:cs typeface="Times New Roman" pitchFamily="18" charset="0"/>
            </a:rPr>
          </a:br>
          <a:r>
            <a:rPr lang="en-US" sz="1200" b="1" u="sng">
              <a:solidFill>
                <a:schemeClr val="dk1"/>
              </a:solidFill>
              <a:latin typeface="Times New Roman" pitchFamily="18" charset="0"/>
              <a:ea typeface="+mn-ea"/>
              <a:cs typeface="Times New Roman" pitchFamily="18" charset="0"/>
            </a:rPr>
            <a:t>General Information</a:t>
          </a:r>
        </a:p>
        <a:p>
          <a:endParaRPr lang="en-US" sz="1200">
            <a:solidFill>
              <a:schemeClr val="dk1"/>
            </a:solidFill>
            <a:latin typeface="Times New Roman" pitchFamily="18" charset="0"/>
            <a:ea typeface="+mn-ea"/>
            <a:cs typeface="Times New Roman" pitchFamily="18" charset="0"/>
          </a:endParaRPr>
        </a:p>
        <a:p>
          <a:r>
            <a:rPr lang="en-US" sz="1200">
              <a:solidFill>
                <a:schemeClr val="dk1"/>
              </a:solidFill>
              <a:latin typeface="Times New Roman" pitchFamily="18" charset="0"/>
              <a:ea typeface="+mn-ea"/>
              <a:cs typeface="Times New Roman" pitchFamily="18" charset="0"/>
            </a:rPr>
            <a:t>For each objective assessment, report</a:t>
          </a:r>
          <a:r>
            <a:rPr lang="en-US" sz="1200" baseline="0">
              <a:solidFill>
                <a:schemeClr val="dk1"/>
              </a:solidFill>
              <a:latin typeface="Times New Roman" pitchFamily="18" charset="0"/>
              <a:ea typeface="+mn-ea"/>
              <a:cs typeface="Times New Roman" pitchFamily="18" charset="0"/>
            </a:rPr>
            <a:t> the </a:t>
          </a:r>
          <a:r>
            <a:rPr lang="en-US" sz="1200" b="1" baseline="0">
              <a:solidFill>
                <a:schemeClr val="dk1"/>
              </a:solidFill>
              <a:latin typeface="Times New Roman" pitchFamily="18" charset="0"/>
              <a:ea typeface="+mn-ea"/>
              <a:cs typeface="Times New Roman" pitchFamily="18" charset="0"/>
            </a:rPr>
            <a:t>Mid-Year Programmatic Changes Made and Rationale </a:t>
          </a:r>
          <a:r>
            <a:rPr lang="en-US" sz="1200" baseline="0">
              <a:solidFill>
                <a:schemeClr val="dk1"/>
              </a:solidFill>
              <a:latin typeface="Times New Roman" pitchFamily="18" charset="0"/>
              <a:ea typeface="+mn-ea"/>
              <a:cs typeface="Times New Roman" pitchFamily="18" charset="0"/>
            </a:rPr>
            <a:t>(Column H) and the </a:t>
          </a:r>
          <a:r>
            <a:rPr lang="en-US" sz="1200" b="1" baseline="0">
              <a:solidFill>
                <a:schemeClr val="dk1"/>
              </a:solidFill>
              <a:latin typeface="Times New Roman" pitchFamily="18" charset="0"/>
              <a:ea typeface="+mn-ea"/>
              <a:cs typeface="Times New Roman" pitchFamily="18" charset="0"/>
            </a:rPr>
            <a:t>Mid-Year Data Collection Changes Made and Rationale </a:t>
          </a:r>
          <a:r>
            <a:rPr lang="en-US" sz="1200" baseline="0">
              <a:solidFill>
                <a:schemeClr val="dk1"/>
              </a:solidFill>
              <a:latin typeface="Times New Roman" pitchFamily="18" charset="0"/>
              <a:ea typeface="+mn-ea"/>
              <a:cs typeface="Times New Roman" pitchFamily="18" charset="0"/>
            </a:rPr>
            <a:t>(Column I).  All other columns (A-G) are automatically populated for each objective assessment.  These columns </a:t>
          </a:r>
          <a:r>
            <a:rPr lang="en-US" sz="1200" b="1" u="sng" baseline="0">
              <a:solidFill>
                <a:schemeClr val="dk1"/>
              </a:solidFill>
              <a:latin typeface="Times New Roman" pitchFamily="18" charset="0"/>
              <a:ea typeface="+mn-ea"/>
              <a:cs typeface="Times New Roman" pitchFamily="18" charset="0"/>
            </a:rPr>
            <a:t>cannot</a:t>
          </a:r>
          <a:r>
            <a:rPr lang="en-US" sz="1200" baseline="0">
              <a:solidFill>
                <a:schemeClr val="dk1"/>
              </a:solidFill>
              <a:latin typeface="Times New Roman" pitchFamily="18" charset="0"/>
              <a:ea typeface="+mn-ea"/>
              <a:cs typeface="Times New Roman" pitchFamily="18" charset="0"/>
            </a:rPr>
            <a:t> be edited in the </a:t>
          </a:r>
          <a:r>
            <a:rPr lang="en-US" sz="1200" b="1" baseline="0">
              <a:solidFill>
                <a:schemeClr val="dk1"/>
              </a:solidFill>
              <a:latin typeface="Times New Roman" pitchFamily="18" charset="0"/>
              <a:ea typeface="+mn-ea"/>
              <a:cs typeface="Times New Roman" pitchFamily="18" charset="0"/>
            </a:rPr>
            <a:t>Formative Modifications </a:t>
          </a:r>
          <a:r>
            <a:rPr lang="en-US" sz="1200" baseline="0">
              <a:solidFill>
                <a:schemeClr val="dk1"/>
              </a:solidFill>
              <a:latin typeface="Times New Roman" pitchFamily="18" charset="0"/>
              <a:ea typeface="+mn-ea"/>
              <a:cs typeface="Times New Roman" pitchFamily="18" charset="0"/>
            </a:rPr>
            <a:t>worksheet.</a:t>
          </a:r>
        </a:p>
        <a:p>
          <a:endParaRPr lang="en-US" sz="1200" baseline="0">
            <a:solidFill>
              <a:schemeClr val="dk1"/>
            </a:solidFill>
            <a:latin typeface="Times New Roman" pitchFamily="18" charset="0"/>
            <a:ea typeface="+mn-ea"/>
            <a:cs typeface="Times New Roman" pitchFamily="18" charset="0"/>
          </a:endParaRPr>
        </a:p>
        <a:p>
          <a:r>
            <a:rPr lang="en-US" sz="1200" baseline="0">
              <a:solidFill>
                <a:schemeClr val="dk1"/>
              </a:solidFill>
              <a:latin typeface="Times New Roman" pitchFamily="18" charset="0"/>
              <a:ea typeface="+mn-ea"/>
              <a:cs typeface="Times New Roman" pitchFamily="18" charset="0"/>
            </a:rPr>
            <a:t>Begin entering your program's data on </a:t>
          </a:r>
          <a:r>
            <a:rPr lang="en-US" sz="1200" b="1" baseline="0">
              <a:solidFill>
                <a:schemeClr val="dk1"/>
              </a:solidFill>
              <a:latin typeface="Times New Roman" pitchFamily="18" charset="0"/>
              <a:ea typeface="+mn-ea"/>
              <a:cs typeface="Times New Roman" pitchFamily="18" charset="0"/>
            </a:rPr>
            <a:t>Row 4</a:t>
          </a:r>
          <a:r>
            <a:rPr lang="en-US" sz="1200" baseline="0">
              <a:solidFill>
                <a:schemeClr val="dk1"/>
              </a:solidFill>
              <a:latin typeface="Times New Roman" pitchFamily="18" charset="0"/>
              <a:ea typeface="+mn-ea"/>
              <a:cs typeface="Times New Roman" pitchFamily="18" charset="0"/>
            </a:rPr>
            <a:t>.  Note that Rows 2 and 3 are examples provided by the Research and Evaluation Unit.</a:t>
          </a:r>
          <a:endParaRPr lang="en-US" sz="1200">
            <a:latin typeface="Times New Roman" pitchFamily="18" charset="0"/>
            <a:cs typeface="Times New Roman" pitchFamily="18" charset="0"/>
          </a:endParaRPr>
        </a:p>
        <a:p>
          <a:endParaRPr lang="en-US" sz="1200">
            <a:latin typeface="Times New Roman" pitchFamily="18" charset="0"/>
            <a:cs typeface="Times New Roman"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1268610</xdr:colOff>
      <xdr:row>1</xdr:row>
      <xdr:rowOff>1916940</xdr:rowOff>
    </xdr:from>
    <xdr:to>
      <xdr:col>1</xdr:col>
      <xdr:colOff>987008</xdr:colOff>
      <xdr:row>1</xdr:row>
      <xdr:rowOff>2590497</xdr:rowOff>
    </xdr:to>
    <xdr:sp macro="" textlink="">
      <xdr:nvSpPr>
        <xdr:cNvPr id="3" name="TextBox 2"/>
        <xdr:cNvSpPr txBox="1"/>
      </xdr:nvSpPr>
      <xdr:spPr>
        <a:xfrm rot="19010702">
          <a:off x="1268610" y="2431290"/>
          <a:ext cx="1394798" cy="673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latin typeface="Times New Roman" pitchFamily="18" charset="0"/>
              <a:cs typeface="Times New Roman" pitchFamily="18" charset="0"/>
            </a:rPr>
            <a:t>SAMPLE</a:t>
          </a:r>
        </a:p>
      </xdr:txBody>
    </xdr:sp>
    <xdr:clientData/>
  </xdr:twoCellAnchor>
  <xdr:twoCellAnchor>
    <xdr:from>
      <xdr:col>4</xdr:col>
      <xdr:colOff>1838480</xdr:colOff>
      <xdr:row>1</xdr:row>
      <xdr:rowOff>1962744</xdr:rowOff>
    </xdr:from>
    <xdr:to>
      <xdr:col>5</xdr:col>
      <xdr:colOff>897870</xdr:colOff>
      <xdr:row>1</xdr:row>
      <xdr:rowOff>2636301</xdr:rowOff>
    </xdr:to>
    <xdr:sp macro="" textlink="">
      <xdr:nvSpPr>
        <xdr:cNvPr id="4" name="TextBox 3"/>
        <xdr:cNvSpPr txBox="1"/>
      </xdr:nvSpPr>
      <xdr:spPr>
        <a:xfrm rot="19010702">
          <a:off x="8239280" y="2477094"/>
          <a:ext cx="1307290" cy="673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latin typeface="Times New Roman" pitchFamily="18" charset="0"/>
              <a:cs typeface="Times New Roman" pitchFamily="18" charset="0"/>
            </a:rPr>
            <a:t>SAMPLE</a:t>
          </a:r>
        </a:p>
      </xdr:txBody>
    </xdr:sp>
    <xdr:clientData/>
  </xdr:twoCellAnchor>
  <xdr:twoCellAnchor>
    <xdr:from>
      <xdr:col>7</xdr:col>
      <xdr:colOff>2781861</xdr:colOff>
      <xdr:row>1</xdr:row>
      <xdr:rowOff>1920154</xdr:rowOff>
    </xdr:from>
    <xdr:to>
      <xdr:col>8</xdr:col>
      <xdr:colOff>430377</xdr:colOff>
      <xdr:row>1</xdr:row>
      <xdr:rowOff>2547654</xdr:rowOff>
    </xdr:to>
    <xdr:sp macro="" textlink="">
      <xdr:nvSpPr>
        <xdr:cNvPr id="5" name="TextBox 4"/>
        <xdr:cNvSpPr txBox="1"/>
      </xdr:nvSpPr>
      <xdr:spPr>
        <a:xfrm rot="19010702">
          <a:off x="19145811" y="2434504"/>
          <a:ext cx="1496616" cy="62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latin typeface="Times New Roman" pitchFamily="18" charset="0"/>
              <a:cs typeface="Times New Roman" pitchFamily="18" charset="0"/>
            </a:rPr>
            <a:t>SAMPLE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xdr:colOff>
      <xdr:row>0</xdr:row>
      <xdr:rowOff>47624</xdr:rowOff>
    </xdr:from>
    <xdr:to>
      <xdr:col>23</xdr:col>
      <xdr:colOff>219075</xdr:colOff>
      <xdr:row>70</xdr:row>
      <xdr:rowOff>76200</xdr:rowOff>
    </xdr:to>
    <xdr:sp macro="" textlink="">
      <xdr:nvSpPr>
        <xdr:cNvPr id="2" name="TextBox 1"/>
        <xdr:cNvSpPr txBox="1"/>
      </xdr:nvSpPr>
      <xdr:spPr>
        <a:xfrm>
          <a:off x="28575" y="47624"/>
          <a:ext cx="14211300" cy="13363576"/>
        </a:xfrm>
        <a:prstGeom prst="rect">
          <a:avLst/>
        </a:prstGeom>
        <a:solidFill>
          <a:schemeClr val="accent5">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solidFill>
                <a:schemeClr val="dk1"/>
              </a:solidFill>
              <a:latin typeface="Times New Roman" pitchFamily="18" charset="0"/>
              <a:ea typeface="+mn-ea"/>
              <a:cs typeface="Times New Roman" pitchFamily="18" charset="0"/>
            </a:rPr>
            <a:t>2015-2016</a:t>
          </a:r>
        </a:p>
        <a:p>
          <a:pPr algn="ctr"/>
          <a:r>
            <a:rPr lang="en-US" sz="1200" b="1">
              <a:solidFill>
                <a:schemeClr val="dk1"/>
              </a:solidFill>
              <a:latin typeface="Times New Roman" pitchFamily="18" charset="0"/>
              <a:ea typeface="+mn-ea"/>
              <a:cs typeface="Times New Roman" pitchFamily="18" charset="0"/>
            </a:rPr>
            <a:t>21</a:t>
          </a:r>
          <a:r>
            <a:rPr lang="en-US" sz="1200" b="1" baseline="30000">
              <a:solidFill>
                <a:schemeClr val="dk1"/>
              </a:solidFill>
              <a:latin typeface="Times New Roman" pitchFamily="18" charset="0"/>
              <a:ea typeface="+mn-ea"/>
              <a:cs typeface="Times New Roman" pitchFamily="18" charset="0"/>
            </a:rPr>
            <a:t>st</a:t>
          </a:r>
          <a:r>
            <a:rPr lang="en-US" sz="1200" b="1">
              <a:solidFill>
                <a:schemeClr val="dk1"/>
              </a:solidFill>
              <a:latin typeface="Times New Roman" pitchFamily="18" charset="0"/>
              <a:ea typeface="+mn-ea"/>
              <a:cs typeface="Times New Roman" pitchFamily="18" charset="0"/>
            </a:rPr>
            <a:t> CCLC END-OF-YEAR DATA REPORT: OBJECTIVE ASSESSMENT </a:t>
          </a:r>
          <a:endParaRPr lang="en-US" sz="1200">
            <a:solidFill>
              <a:schemeClr val="dk1"/>
            </a:solidFill>
            <a:latin typeface="Times New Roman" pitchFamily="18" charset="0"/>
            <a:ea typeface="+mn-ea"/>
            <a:cs typeface="Times New Roman" pitchFamily="18" charset="0"/>
          </a:endParaRPr>
        </a:p>
        <a:p>
          <a:pPr algn="ctr"/>
          <a:r>
            <a:rPr lang="en-US" sz="1200" b="1">
              <a:solidFill>
                <a:schemeClr val="dk1"/>
              </a:solidFill>
              <a:latin typeface="Times New Roman" pitchFamily="18" charset="0"/>
              <a:ea typeface="+mn-ea"/>
              <a:cs typeface="Times New Roman" pitchFamily="18" charset="0"/>
            </a:rPr>
            <a:t> (June 2016 Reporting Period)</a:t>
          </a:r>
          <a:endParaRPr lang="en-US" sz="1200">
            <a:solidFill>
              <a:schemeClr val="dk1"/>
            </a:solidFill>
            <a:latin typeface="Times New Roman" pitchFamily="18" charset="0"/>
            <a:ea typeface="+mn-ea"/>
            <a:cs typeface="Times New Roman" pitchFamily="18" charset="0"/>
          </a:endParaRPr>
        </a:p>
        <a:p>
          <a:r>
            <a:rPr lang="en-US" sz="1200">
              <a:solidFill>
                <a:schemeClr val="dk1"/>
              </a:solidFill>
              <a:latin typeface="Times New Roman" pitchFamily="18" charset="0"/>
              <a:ea typeface="+mn-ea"/>
              <a:cs typeface="Times New Roman" pitchFamily="18" charset="0"/>
            </a:rPr>
            <a:t> </a:t>
          </a:r>
        </a:p>
        <a:p>
          <a:r>
            <a:rPr lang="en-US" sz="1200">
              <a:solidFill>
                <a:schemeClr val="dk1"/>
              </a:solidFill>
              <a:latin typeface="Times New Roman" pitchFamily="18" charset="0"/>
              <a:ea typeface="+mn-ea"/>
              <a:cs typeface="Times New Roman" pitchFamily="18" charset="0"/>
            </a:rPr>
            <a:t> </a:t>
          </a:r>
        </a:p>
        <a:p>
          <a:r>
            <a:rPr lang="en-US" sz="1200" b="1" u="sng">
              <a:solidFill>
                <a:schemeClr val="dk1"/>
              </a:solidFill>
              <a:latin typeface="Times New Roman" pitchFamily="18" charset="0"/>
              <a:ea typeface="+mn-ea"/>
              <a:cs typeface="Times New Roman" pitchFamily="18" charset="0"/>
            </a:rPr>
            <a:t>End-of-Year Data Report Requirements: Objective Assessment</a:t>
          </a:r>
          <a:endParaRPr lang="en-US" sz="1200">
            <a:solidFill>
              <a:schemeClr val="dk1"/>
            </a:solidFill>
            <a:latin typeface="Times New Roman" pitchFamily="18" charset="0"/>
            <a:ea typeface="+mn-ea"/>
            <a:cs typeface="Times New Roman" pitchFamily="18" charset="0"/>
          </a:endParaRPr>
        </a:p>
        <a:p>
          <a:r>
            <a:rPr lang="en-US" sz="1200" b="1" u="none" strike="noStrike">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r>
            <a:rPr lang="en-US" sz="1200">
              <a:solidFill>
                <a:schemeClr val="dk1"/>
              </a:solidFill>
              <a:latin typeface="Times New Roman" pitchFamily="18" charset="0"/>
              <a:ea typeface="+mn-ea"/>
              <a:cs typeface="Times New Roman" pitchFamily="18" charset="0"/>
            </a:rPr>
            <a:t>The End-of-Year REport Collection is a June 2016 reporting period deliverable</a:t>
          </a:r>
          <a:r>
            <a:rPr lang="en-US" sz="1200" b="1">
              <a:solidFill>
                <a:schemeClr val="dk1"/>
              </a:solidFill>
              <a:latin typeface="Times New Roman" pitchFamily="18" charset="0"/>
              <a:ea typeface="+mn-ea"/>
              <a:cs typeface="Times New Roman" pitchFamily="18" charset="0"/>
            </a:rPr>
            <a:t>. </a:t>
          </a:r>
          <a:r>
            <a:rPr lang="en-US" sz="1200">
              <a:solidFill>
                <a:schemeClr val="dk1"/>
              </a:solidFill>
              <a:latin typeface="Times New Roman" pitchFamily="18" charset="0"/>
              <a:ea typeface="+mn-ea"/>
              <a:cs typeface="Times New Roman" pitchFamily="18" charset="0"/>
            </a:rPr>
            <a:t>It must be uploaded to the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Deliverables page, being fully compliant with the reporting requirements, by July 15, 2016. An upload date of</a:t>
          </a:r>
          <a:r>
            <a:rPr lang="en-US" sz="1200" b="1">
              <a:solidFill>
                <a:schemeClr val="dk1"/>
              </a:solidFill>
              <a:latin typeface="Times New Roman" pitchFamily="18" charset="0"/>
              <a:ea typeface="+mn-ea"/>
              <a:cs typeface="Times New Roman" pitchFamily="18" charset="0"/>
            </a:rPr>
            <a:t> June 30, 2016</a:t>
          </a:r>
          <a:r>
            <a:rPr lang="en-US" sz="1200" b="0">
              <a:solidFill>
                <a:schemeClr val="dk1"/>
              </a:solidFill>
              <a:latin typeface="Times New Roman" pitchFamily="18" charset="0"/>
              <a:ea typeface="+mn-ea"/>
              <a:cs typeface="Times New Roman" pitchFamily="18" charset="0"/>
            </a:rPr>
            <a:t>,</a:t>
          </a:r>
          <a:r>
            <a:rPr lang="en-US" sz="1200">
              <a:solidFill>
                <a:schemeClr val="dk1"/>
              </a:solidFill>
              <a:latin typeface="Times New Roman" pitchFamily="18" charset="0"/>
              <a:ea typeface="+mn-ea"/>
              <a:cs typeface="Times New Roman" pitchFamily="18" charset="0"/>
            </a:rPr>
            <a:t> is recommended to ensure sufficient time for the review and approval process. </a:t>
          </a:r>
        </a:p>
        <a:p>
          <a:r>
            <a:rPr lang="en-US" sz="1200">
              <a:solidFill>
                <a:schemeClr val="dk1"/>
              </a:solidFill>
              <a:latin typeface="Times New Roman" pitchFamily="18" charset="0"/>
              <a:ea typeface="+mn-ea"/>
              <a:cs typeface="Times New Roman" pitchFamily="18" charset="0"/>
            </a:rPr>
            <a:t> </a:t>
          </a:r>
        </a:p>
        <a:p>
          <a:r>
            <a:rPr lang="en-US" sz="1200">
              <a:solidFill>
                <a:schemeClr val="dk1"/>
              </a:solidFill>
              <a:latin typeface="Times New Roman" pitchFamily="18" charset="0"/>
              <a:ea typeface="+mn-ea"/>
              <a:cs typeface="Times New Roman" pitchFamily="18" charset="0"/>
            </a:rPr>
            <a:t>Grant objective assessment data are provided in the End-of-Year Data Report deliverable. These data examine achievement of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program objectives using comparison data collected at multiple time points across the grant year. The following information and data are required as part of the End-of-Year Data Collection deliverable.  </a:t>
          </a:r>
        </a:p>
        <a:p>
          <a:r>
            <a:rPr lang="en-US" sz="1200" b="1" u="sng">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r>
            <a:rPr lang="en-US" sz="1200" b="1">
              <a:solidFill>
                <a:schemeClr val="dk1"/>
              </a:solidFill>
              <a:latin typeface="Times New Roman" pitchFamily="18" charset="0"/>
              <a:ea typeface="+mn-ea"/>
              <a:cs typeface="Times New Roman" pitchFamily="18" charset="0"/>
            </a:rPr>
            <a:t>Objectives:</a:t>
          </a:r>
          <a:r>
            <a:rPr lang="en-US" sz="1200">
              <a:solidFill>
                <a:schemeClr val="dk1"/>
              </a:solidFill>
              <a:latin typeface="Times New Roman" pitchFamily="18" charset="0"/>
              <a:ea typeface="+mn-ea"/>
              <a:cs typeface="Times New Roman" pitchFamily="18" charset="0"/>
            </a:rPr>
            <a:t> List of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grant approved objectives. Objectives are SMART (</a:t>
          </a:r>
          <a:r>
            <a:rPr lang="en-US" sz="1200" b="1" u="sng">
              <a:solidFill>
                <a:schemeClr val="dk1"/>
              </a:solidFill>
              <a:latin typeface="Times New Roman" pitchFamily="18" charset="0"/>
              <a:ea typeface="+mn-ea"/>
              <a:cs typeface="Times New Roman" pitchFamily="18" charset="0"/>
            </a:rPr>
            <a:t>s</a:t>
          </a:r>
          <a:r>
            <a:rPr lang="en-US" sz="1200">
              <a:solidFill>
                <a:schemeClr val="dk1"/>
              </a:solidFill>
              <a:latin typeface="Times New Roman" pitchFamily="18" charset="0"/>
              <a:ea typeface="+mn-ea"/>
              <a:cs typeface="Times New Roman" pitchFamily="18" charset="0"/>
            </a:rPr>
            <a:t>pecific, </a:t>
          </a:r>
          <a:r>
            <a:rPr lang="en-US" sz="1200" b="1" u="sng">
              <a:solidFill>
                <a:schemeClr val="dk1"/>
              </a:solidFill>
              <a:latin typeface="Times New Roman" pitchFamily="18" charset="0"/>
              <a:ea typeface="+mn-ea"/>
              <a:cs typeface="Times New Roman" pitchFamily="18" charset="0"/>
            </a:rPr>
            <a:t>m</a:t>
          </a:r>
          <a:r>
            <a:rPr lang="en-US" sz="1200">
              <a:solidFill>
                <a:schemeClr val="dk1"/>
              </a:solidFill>
              <a:latin typeface="Times New Roman" pitchFamily="18" charset="0"/>
              <a:ea typeface="+mn-ea"/>
              <a:cs typeface="Times New Roman" pitchFamily="18" charset="0"/>
            </a:rPr>
            <a:t>easurable, </a:t>
          </a:r>
          <a:r>
            <a:rPr lang="en-US" sz="1200" b="1" u="sng">
              <a:solidFill>
                <a:schemeClr val="dk1"/>
              </a:solidFill>
              <a:latin typeface="Times New Roman" pitchFamily="18" charset="0"/>
              <a:ea typeface="+mn-ea"/>
              <a:cs typeface="Times New Roman" pitchFamily="18" charset="0"/>
            </a:rPr>
            <a:t>a</a:t>
          </a:r>
          <a:r>
            <a:rPr lang="en-US" sz="1200">
              <a:solidFill>
                <a:schemeClr val="dk1"/>
              </a:solidFill>
              <a:latin typeface="Times New Roman" pitchFamily="18" charset="0"/>
              <a:ea typeface="+mn-ea"/>
              <a:cs typeface="Times New Roman" pitchFamily="18" charset="0"/>
            </a:rPr>
            <a:t>ttainable, </a:t>
          </a:r>
          <a:r>
            <a:rPr lang="en-US" sz="1200" b="1" u="sng">
              <a:solidFill>
                <a:schemeClr val="dk1"/>
              </a:solidFill>
              <a:latin typeface="Times New Roman" pitchFamily="18" charset="0"/>
              <a:ea typeface="+mn-ea"/>
              <a:cs typeface="Times New Roman" pitchFamily="18" charset="0"/>
            </a:rPr>
            <a:t>r</a:t>
          </a:r>
          <a:r>
            <a:rPr lang="en-US" sz="1200">
              <a:solidFill>
                <a:schemeClr val="dk1"/>
              </a:solidFill>
              <a:latin typeface="Times New Roman" pitchFamily="18" charset="0"/>
              <a:ea typeface="+mn-ea"/>
              <a:cs typeface="Times New Roman" pitchFamily="18" charset="0"/>
            </a:rPr>
            <a:t>ealistic, and </a:t>
          </a:r>
          <a:r>
            <a:rPr lang="en-US" sz="1200" b="1" u="sng">
              <a:solidFill>
                <a:schemeClr val="dk1"/>
              </a:solidFill>
              <a:latin typeface="Times New Roman" pitchFamily="18" charset="0"/>
              <a:ea typeface="+mn-ea"/>
              <a:cs typeface="Times New Roman" pitchFamily="18" charset="0"/>
            </a:rPr>
            <a:t>t</a:t>
          </a:r>
          <a:r>
            <a:rPr lang="en-US" sz="1200">
              <a:solidFill>
                <a:schemeClr val="dk1"/>
              </a:solidFill>
              <a:latin typeface="Times New Roman" pitchFamily="18" charset="0"/>
              <a:ea typeface="+mn-ea"/>
              <a:cs typeface="Times New Roman" pitchFamily="18" charset="0"/>
            </a:rPr>
            <a:t>imely) strategies for achieving grant goals. </a:t>
          </a:r>
        </a:p>
        <a:p>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r>
            <a:rPr lang="en-US" sz="1200" b="1">
              <a:solidFill>
                <a:schemeClr val="dk1"/>
              </a:solidFill>
              <a:latin typeface="Times New Roman" pitchFamily="18" charset="0"/>
              <a:ea typeface="+mn-ea"/>
              <a:cs typeface="Times New Roman" pitchFamily="18" charset="0"/>
            </a:rPr>
            <a:t>Objective Assessments:</a:t>
          </a:r>
          <a:r>
            <a:rPr lang="en-US" sz="1200">
              <a:solidFill>
                <a:schemeClr val="dk1"/>
              </a:solidFill>
              <a:latin typeface="Times New Roman" pitchFamily="18" charset="0"/>
              <a:ea typeface="+mn-ea"/>
              <a:cs typeface="Times New Roman" pitchFamily="18" charset="0"/>
            </a:rPr>
            <a:t>  List of grant approved objective assessments for each objective. There can be one or more objectives assessments associated with each objective. The objective assessments are to be aligned with the statewide standardized objective assessment system.  </a:t>
          </a:r>
          <a:r>
            <a:rPr lang="en-US" sz="1200" b="1" i="1">
              <a:solidFill>
                <a:schemeClr val="dk1"/>
              </a:solidFill>
              <a:latin typeface="Times New Roman" pitchFamily="18" charset="0"/>
              <a:ea typeface="+mn-ea"/>
              <a:cs typeface="Times New Roman" pitchFamily="18" charset="0"/>
            </a:rPr>
            <a:t>For each objective assessment, the following is reported: </a:t>
          </a:r>
          <a:endParaRPr lang="en-US" sz="1200">
            <a:solidFill>
              <a:schemeClr val="dk1"/>
            </a:solidFill>
            <a:latin typeface="Times New Roman" pitchFamily="18" charset="0"/>
            <a:ea typeface="+mn-ea"/>
            <a:cs typeface="Times New Roman" pitchFamily="18" charset="0"/>
          </a:endParaRPr>
        </a:p>
        <a:p>
          <a:endParaRPr lang="en-US" sz="1200">
            <a:solidFill>
              <a:schemeClr val="dk1"/>
            </a:solidFill>
            <a:latin typeface="Times New Roman" pitchFamily="18" charset="0"/>
            <a:ea typeface="+mn-ea"/>
            <a:cs typeface="Times New Roman" pitchFamily="18" charset="0"/>
          </a:endParaRPr>
        </a:p>
        <a:p>
          <a:pPr lvl="0"/>
          <a:r>
            <a:rPr lang="en-US" sz="1200" b="1">
              <a:solidFill>
                <a:schemeClr val="dk1"/>
              </a:solidFill>
              <a:latin typeface="Times New Roman" pitchFamily="18" charset="0"/>
              <a:ea typeface="+mn-ea"/>
              <a:cs typeface="Times New Roman" pitchFamily="18" charset="0"/>
            </a:rPr>
            <a:t>	Benchmark: </a:t>
          </a:r>
          <a:r>
            <a:rPr lang="en-US" sz="1200">
              <a:solidFill>
                <a:schemeClr val="dk1"/>
              </a:solidFill>
              <a:latin typeface="Times New Roman" pitchFamily="18" charset="0"/>
              <a:ea typeface="+mn-ea"/>
              <a:cs typeface="Times New Roman" pitchFamily="18" charset="0"/>
            </a:rPr>
            <a:t>Established percent of participants that are expected to meet the standard for success on the objective assessment (e.g., 60%, 75%, 80%, etc.).   </a:t>
          </a:r>
        </a:p>
        <a:p>
          <a:r>
            <a:rPr lang="en-US" sz="1200" b="1">
              <a:solidFill>
                <a:schemeClr val="dk1"/>
              </a:solidFill>
              <a:latin typeface="Times New Roman" pitchFamily="18" charset="0"/>
              <a:ea typeface="+mn-ea"/>
              <a:cs typeface="Times New Roman" pitchFamily="18" charset="0"/>
            </a:rPr>
            <a:t> </a:t>
          </a:r>
          <a:r>
            <a:rPr lang="en-US" sz="1200">
              <a:solidFill>
                <a:schemeClr val="dk1"/>
              </a:solidFill>
              <a:latin typeface="Times New Roman" pitchFamily="18" charset="0"/>
              <a:ea typeface="+mn-ea"/>
              <a:cs typeface="Times New Roman" pitchFamily="18" charset="0"/>
            </a:rPr>
            <a:t> </a:t>
          </a:r>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pPr lvl="0"/>
          <a:r>
            <a:rPr lang="en-US" sz="1200" b="1">
              <a:solidFill>
                <a:schemeClr val="dk1"/>
              </a:solidFill>
              <a:latin typeface="Times New Roman" pitchFamily="18" charset="0"/>
              <a:ea typeface="+mn-ea"/>
              <a:cs typeface="Times New Roman" pitchFamily="18" charset="0"/>
            </a:rPr>
            <a:t>	Standard of Success: </a:t>
          </a:r>
          <a:r>
            <a:rPr lang="en-US" sz="1200">
              <a:solidFill>
                <a:schemeClr val="dk1"/>
              </a:solidFill>
              <a:latin typeface="Times New Roman" pitchFamily="18" charset="0"/>
              <a:ea typeface="+mn-ea"/>
              <a:cs typeface="Times New Roman" pitchFamily="18" charset="0"/>
            </a:rPr>
            <a:t>The standard for success on the objective assessment for determining whether the objective is achieved by the end of the year</a:t>
          </a:r>
          <a:r>
            <a:rPr lang="en-US" sz="1200" baseline="0">
              <a:solidFill>
                <a:schemeClr val="dk1"/>
              </a:solidFill>
              <a:latin typeface="Times New Roman" pitchFamily="18" charset="0"/>
              <a:ea typeface="+mn-ea"/>
              <a:cs typeface="Times New Roman" pitchFamily="18" charset="0"/>
            </a:rPr>
            <a:t> - </a:t>
          </a:r>
          <a:r>
            <a:rPr lang="en-US" sz="1200">
              <a:solidFill>
                <a:schemeClr val="dk1"/>
              </a:solidFill>
              <a:latin typeface="Times New Roman" pitchFamily="18" charset="0"/>
              <a:ea typeface="+mn-ea"/>
              <a:cs typeface="Times New Roman" pitchFamily="18" charset="0"/>
            </a:rPr>
            <a:t>specific definition for determining what level of performance is 	considered successful on a given measure.  </a:t>
          </a:r>
        </a:p>
        <a:p>
          <a:r>
            <a:rPr lang="en-US" sz="1200">
              <a:solidFill>
                <a:schemeClr val="dk1"/>
              </a:solidFill>
              <a:latin typeface="Times New Roman" pitchFamily="18" charset="0"/>
              <a:ea typeface="+mn-ea"/>
              <a:cs typeface="Times New Roman" pitchFamily="18" charset="0"/>
            </a:rPr>
            <a:t>   </a:t>
          </a:r>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pPr lvl="0"/>
          <a:r>
            <a:rPr lang="en-US" sz="1200" b="1">
              <a:solidFill>
                <a:schemeClr val="dk1"/>
              </a:solidFill>
              <a:latin typeface="Times New Roman" pitchFamily="18" charset="0"/>
              <a:ea typeface="+mn-ea"/>
              <a:cs typeface="Times New Roman" pitchFamily="18" charset="0"/>
            </a:rPr>
            <a:t>	Total Number of Participants Measured: </a:t>
          </a:r>
          <a:r>
            <a:rPr lang="en-US" sz="1200">
              <a:solidFill>
                <a:schemeClr val="dk1"/>
              </a:solidFill>
              <a:latin typeface="Times New Roman" pitchFamily="18" charset="0"/>
              <a:ea typeface="+mn-ea"/>
              <a:cs typeface="Times New Roman" pitchFamily="18" charset="0"/>
            </a:rPr>
            <a:t>Total number of participants for which data are available at each of the time points measured for examining end-of-year performance on the objective assessment        	(e.g., data collected for 50 students at the beginning and end of the year). </a:t>
          </a:r>
        </a:p>
        <a:p>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pPr lvl="0"/>
          <a:r>
            <a:rPr lang="en-US" sz="1200" b="1">
              <a:solidFill>
                <a:schemeClr val="dk1"/>
              </a:solidFill>
              <a:latin typeface="Times New Roman" pitchFamily="18" charset="0"/>
              <a:ea typeface="+mn-ea"/>
              <a:cs typeface="Times New Roman" pitchFamily="18" charset="0"/>
            </a:rPr>
            <a:t>	Total Number of Participants Meeting Standard of Success: </a:t>
          </a:r>
          <a:r>
            <a:rPr lang="en-US" sz="1200">
              <a:solidFill>
                <a:schemeClr val="dk1"/>
              </a:solidFill>
              <a:latin typeface="Times New Roman" pitchFamily="18" charset="0"/>
              <a:ea typeface="+mn-ea"/>
              <a:cs typeface="Times New Roman" pitchFamily="18" charset="0"/>
            </a:rPr>
            <a:t>Total number of participants measured at each of the time points used for determining end-of-year performance on the objective assessment that met 	the standard of success by the end of the grant year (e.g., 40 students met or exceeded the standard of success).</a:t>
          </a:r>
        </a:p>
        <a:p>
          <a:r>
            <a:rPr lang="en-US" sz="1200" b="1">
              <a:solidFill>
                <a:schemeClr val="dk1"/>
              </a:solidFill>
              <a:latin typeface="Times New Roman" pitchFamily="18" charset="0"/>
              <a:ea typeface="+mn-ea"/>
              <a:cs typeface="Times New Roman" pitchFamily="18" charset="0"/>
            </a:rPr>
            <a:t> </a:t>
          </a:r>
          <a:endParaRPr lang="en-US" sz="1200">
            <a:solidFill>
              <a:schemeClr val="dk1"/>
            </a:solidFill>
            <a:latin typeface="Times New Roman" pitchFamily="18" charset="0"/>
            <a:ea typeface="+mn-ea"/>
            <a:cs typeface="Times New Roman" pitchFamily="18" charset="0"/>
          </a:endParaRPr>
        </a:p>
        <a:p>
          <a:r>
            <a:rPr lang="en-US" sz="1200" b="1">
              <a:solidFill>
                <a:schemeClr val="dk1"/>
              </a:solidFill>
              <a:latin typeface="Times New Roman" pitchFamily="18" charset="0"/>
              <a:ea typeface="+mn-ea"/>
              <a:cs typeface="Times New Roman" pitchFamily="18" charset="0"/>
            </a:rPr>
            <a:t>	Percent of Participants Meeting Standard of Success: </a:t>
          </a:r>
          <a:r>
            <a:rPr lang="en-US" sz="1200">
              <a:solidFill>
                <a:schemeClr val="dk1"/>
              </a:solidFill>
              <a:latin typeface="Times New Roman" pitchFamily="18" charset="0"/>
              <a:ea typeface="+mn-ea"/>
              <a:cs typeface="Times New Roman" pitchFamily="18" charset="0"/>
            </a:rPr>
            <a:t>Percentage of participants measured at each of the time points used for determining end-of-year performance who met the standard</a:t>
          </a:r>
          <a:r>
            <a:rPr lang="en-US" sz="1200" baseline="0">
              <a:solidFill>
                <a:schemeClr val="dk1"/>
              </a:solidFill>
              <a:latin typeface="Times New Roman" pitchFamily="18" charset="0"/>
              <a:ea typeface="+mn-ea"/>
              <a:cs typeface="Times New Roman" pitchFamily="18" charset="0"/>
            </a:rPr>
            <a:t> of </a:t>
          </a:r>
          <a:r>
            <a:rPr lang="en-US" sz="1200">
              <a:solidFill>
                <a:schemeClr val="dk1"/>
              </a:solidFill>
              <a:latin typeface="Times New Roman" pitchFamily="18" charset="0"/>
              <a:ea typeface="+mn-ea"/>
              <a:cs typeface="Times New Roman" pitchFamily="18" charset="0"/>
            </a:rPr>
            <a:t>success by the end of 	the grant year (e.g., 40/50 = 80% of students met the standard of success).</a:t>
          </a:r>
        </a:p>
        <a:p>
          <a:endParaRPr lang="en-US" sz="1100" b="1">
            <a:solidFill>
              <a:schemeClr val="dk1"/>
            </a:solidFill>
            <a:latin typeface="+mn-lt"/>
            <a:ea typeface="+mn-ea"/>
            <a:cs typeface="+mn-cs"/>
          </a:endParaRPr>
        </a:p>
        <a:p>
          <a:r>
            <a:rPr lang="en-US" sz="1200" b="1">
              <a:solidFill>
                <a:schemeClr val="dk1"/>
              </a:solidFill>
              <a:latin typeface="Times New Roman" pitchFamily="18" charset="0"/>
              <a:ea typeface="+mn-ea"/>
              <a:cs typeface="Times New Roman" pitchFamily="18" charset="0"/>
            </a:rPr>
            <a:t>	Stars Achieved (Objective Status): </a:t>
          </a:r>
          <a:r>
            <a:rPr lang="en-US" sz="1200" b="0">
              <a:solidFill>
                <a:schemeClr val="dk1"/>
              </a:solidFill>
              <a:latin typeface="Times New Roman" pitchFamily="18" charset="0"/>
              <a:ea typeface="+mn-ea"/>
              <a:cs typeface="Times New Roman" pitchFamily="18" charset="0"/>
            </a:rPr>
            <a:t>Auto-calculated based</a:t>
          </a:r>
          <a:r>
            <a:rPr lang="en-US" sz="1200" b="0" baseline="0">
              <a:solidFill>
                <a:schemeClr val="dk1"/>
              </a:solidFill>
              <a:latin typeface="Times New Roman" pitchFamily="18" charset="0"/>
              <a:ea typeface="+mn-ea"/>
              <a:cs typeface="Times New Roman" pitchFamily="18" charset="0"/>
            </a:rPr>
            <a:t> on</a:t>
          </a:r>
          <a:r>
            <a:rPr lang="en-US" sz="1200" b="0">
              <a:solidFill>
                <a:schemeClr val="dk1"/>
              </a:solidFill>
              <a:latin typeface="Times New Roman" pitchFamily="18" charset="0"/>
              <a:ea typeface="+mn-ea"/>
              <a:cs typeface="Times New Roman" pitchFamily="18" charset="0"/>
            </a:rPr>
            <a:t> the proportionate</a:t>
          </a:r>
          <a:r>
            <a:rPr lang="en-US" sz="1200" b="0" baseline="0">
              <a:solidFill>
                <a:schemeClr val="dk1"/>
              </a:solidFill>
              <a:latin typeface="Times New Roman" pitchFamily="18" charset="0"/>
              <a:ea typeface="+mn-ea"/>
              <a:cs typeface="Times New Roman" pitchFamily="18" charset="0"/>
            </a:rPr>
            <a:t> </a:t>
          </a:r>
          <a:r>
            <a:rPr lang="en-US" sz="1200" b="0">
              <a:solidFill>
                <a:schemeClr val="dk1"/>
              </a:solidFill>
              <a:latin typeface="Times New Roman" pitchFamily="18" charset="0"/>
              <a:ea typeface="+mn-ea"/>
              <a:cs typeface="Times New Roman" pitchFamily="18" charset="0"/>
            </a:rPr>
            <a:t>difference</a:t>
          </a:r>
          <a:r>
            <a:rPr lang="en-US" sz="1200" b="0" baseline="0">
              <a:solidFill>
                <a:schemeClr val="dk1"/>
              </a:solidFill>
              <a:latin typeface="Times New Roman" pitchFamily="18" charset="0"/>
              <a:ea typeface="+mn-ea"/>
              <a:cs typeface="Times New Roman" pitchFamily="18" charset="0"/>
            </a:rPr>
            <a:t> between the </a:t>
          </a:r>
          <a:r>
            <a:rPr lang="en-US" sz="1200" b="0">
              <a:solidFill>
                <a:schemeClr val="dk1"/>
              </a:solidFill>
              <a:latin typeface="Times New Roman" pitchFamily="18" charset="0"/>
              <a:ea typeface="+mn-ea"/>
              <a:cs typeface="Times New Roman" pitchFamily="18" charset="0"/>
            </a:rPr>
            <a:t>benchmark percentage and the actual percentage of participants meeting the</a:t>
          </a:r>
          <a:r>
            <a:rPr lang="en-US" sz="1200" b="0" baseline="0">
              <a:solidFill>
                <a:schemeClr val="dk1"/>
              </a:solidFill>
              <a:latin typeface="Times New Roman" pitchFamily="18" charset="0"/>
              <a:ea typeface="+mn-ea"/>
              <a:cs typeface="Times New Roman" pitchFamily="18" charset="0"/>
            </a:rPr>
            <a:t> standard of success. The closer 	the actual percentage is to the targeted percentage (the greater the degree of success on the objective assessment), the higher the Star rating. </a:t>
          </a:r>
          <a:r>
            <a:rPr lang="en-US" sz="1200" b="0">
              <a:solidFill>
                <a:schemeClr val="dk1"/>
              </a:solidFill>
              <a:latin typeface="Times New Roman" pitchFamily="18" charset="0"/>
              <a:ea typeface="+mn-ea"/>
              <a:cs typeface="Times New Roman" pitchFamily="18" charset="0"/>
            </a:rPr>
            <a:t>As part of the summative</a:t>
          </a:r>
          <a:r>
            <a:rPr lang="en-US" sz="1200" b="0" baseline="0">
              <a:solidFill>
                <a:schemeClr val="dk1"/>
              </a:solidFill>
              <a:latin typeface="Times New Roman" pitchFamily="18" charset="0"/>
              <a:ea typeface="+mn-ea"/>
              <a:cs typeface="Times New Roman" pitchFamily="18" charset="0"/>
            </a:rPr>
            <a:t> evaluation and </a:t>
          </a:r>
          <a:r>
            <a:rPr lang="en-US" sz="1200" b="0">
              <a:solidFill>
                <a:schemeClr val="dk1"/>
              </a:solidFill>
              <a:latin typeface="Times New Roman" pitchFamily="18" charset="0"/>
              <a:ea typeface="+mn-ea"/>
              <a:cs typeface="Times New Roman" pitchFamily="18" charset="0"/>
            </a:rPr>
            <a:t>federal data reporting</a:t>
          </a:r>
          <a:r>
            <a:rPr lang="en-US" sz="1200" b="0" baseline="0">
              <a:solidFill>
                <a:schemeClr val="dk1"/>
              </a:solidFill>
              <a:latin typeface="Times New Roman" pitchFamily="18" charset="0"/>
              <a:ea typeface="+mn-ea"/>
              <a:cs typeface="Times New Roman" pitchFamily="18" charset="0"/>
            </a:rPr>
            <a:t> 	requirements, each subgrantee must report the status of each objective. This star system will be used to report on objective status in the Summative Evaluation Report and to align the state approved objective status 	with the federal data collection system's objective status categories as shown below.</a:t>
          </a:r>
          <a:endParaRPr lang="en-US" sz="1200" b="0">
            <a:solidFill>
              <a:schemeClr val="dk1"/>
            </a:solidFill>
            <a:latin typeface="Times New Roman" pitchFamily="18" charset="0"/>
            <a:ea typeface="+mn-ea"/>
            <a:cs typeface="Times New Roman" pitchFamily="18" charset="0"/>
          </a:endParaRPr>
        </a:p>
        <a:p>
          <a:r>
            <a:rPr lang="en-US" sz="1200" b="1">
              <a:solidFill>
                <a:schemeClr val="dk1"/>
              </a:solidFill>
              <a:latin typeface="Times New Roman" pitchFamily="18" charset="0"/>
              <a:ea typeface="+mn-ea"/>
              <a:cs typeface="Times New Roman" pitchFamily="18" charset="0"/>
            </a:rPr>
            <a:t>	</a:t>
          </a:r>
        </a:p>
        <a:p>
          <a:pPr algn="l"/>
          <a:r>
            <a:rPr lang="en-US" sz="1200" b="1">
              <a:solidFill>
                <a:schemeClr val="dk1"/>
              </a:solidFill>
              <a:latin typeface="Times New Roman" pitchFamily="18" charset="0"/>
              <a:ea typeface="+mn-ea"/>
              <a:cs typeface="Times New Roman" pitchFamily="18" charset="0"/>
            </a:rPr>
            <a:t>		</a:t>
          </a:r>
          <a:r>
            <a:rPr lang="en-US" sz="1200" b="1" u="sng">
              <a:solidFill>
                <a:schemeClr val="dk1"/>
              </a:solidFill>
              <a:latin typeface="Times New Roman" pitchFamily="18" charset="0"/>
              <a:ea typeface="+mn-ea"/>
              <a:cs typeface="Times New Roman" pitchFamily="18" charset="0"/>
            </a:rPr>
            <a:t>Stars Achieved</a:t>
          </a:r>
          <a:r>
            <a:rPr lang="en-US" sz="1200" b="1">
              <a:solidFill>
                <a:schemeClr val="dk1"/>
              </a:solidFill>
              <a:latin typeface="Times New Roman" pitchFamily="18" charset="0"/>
              <a:ea typeface="+mn-ea"/>
              <a:cs typeface="Times New Roman" pitchFamily="18" charset="0"/>
            </a:rPr>
            <a:t>	</a:t>
          </a:r>
          <a:r>
            <a:rPr lang="en-US" sz="1200" b="1" u="sng">
              <a:solidFill>
                <a:schemeClr val="dk1"/>
              </a:solidFill>
              <a:latin typeface="Times New Roman" pitchFamily="18" charset="0"/>
              <a:ea typeface="+mn-ea"/>
              <a:cs typeface="Times New Roman" pitchFamily="18" charset="0"/>
            </a:rPr>
            <a:t>State System Objective Status</a:t>
          </a:r>
          <a:r>
            <a:rPr lang="en-US" sz="1200" b="1">
              <a:solidFill>
                <a:schemeClr val="dk1"/>
              </a:solidFill>
              <a:latin typeface="Times New Roman" pitchFamily="18" charset="0"/>
              <a:ea typeface="+mn-ea"/>
              <a:cs typeface="Times New Roman" pitchFamily="18" charset="0"/>
            </a:rPr>
            <a:t>	</a:t>
          </a:r>
          <a:r>
            <a:rPr lang="en-US" sz="1200" b="1" u="sng">
              <a:solidFill>
                <a:schemeClr val="dk1"/>
              </a:solidFill>
              <a:latin typeface="Times New Roman" pitchFamily="18" charset="0"/>
              <a:ea typeface="+mn-ea"/>
              <a:cs typeface="Times New Roman" pitchFamily="18" charset="0"/>
            </a:rPr>
            <a:t>Federal Data Collection System</a:t>
          </a:r>
          <a:r>
            <a:rPr lang="en-US" sz="1200" b="1" u="sng" baseline="0">
              <a:solidFill>
                <a:schemeClr val="dk1"/>
              </a:solidFill>
              <a:latin typeface="Times New Roman" pitchFamily="18" charset="0"/>
              <a:ea typeface="+mn-ea"/>
              <a:cs typeface="Times New Roman" pitchFamily="18" charset="0"/>
            </a:rPr>
            <a:t> Objective Status</a:t>
          </a:r>
        </a:p>
        <a:p>
          <a:r>
            <a:rPr lang="en-US" sz="1200" b="1" baseline="0">
              <a:solidFill>
                <a:schemeClr val="dk1"/>
              </a:solidFill>
              <a:latin typeface="Times New Roman" pitchFamily="18" charset="0"/>
              <a:ea typeface="+mn-ea"/>
              <a:cs typeface="Times New Roman" pitchFamily="18" charset="0"/>
            </a:rPr>
            <a:t>		5 Stars</a:t>
          </a:r>
          <a:r>
            <a:rPr lang="en-US" sz="1200" b="0" baseline="0">
              <a:solidFill>
                <a:schemeClr val="dk1"/>
              </a:solidFill>
              <a:latin typeface="Times New Roman" pitchFamily="18" charset="0"/>
              <a:ea typeface="+mn-ea"/>
              <a:cs typeface="Times New Roman" pitchFamily="18" charset="0"/>
            </a:rPr>
            <a:t>		</a:t>
          </a:r>
          <a:r>
            <a:rPr lang="en-US" sz="1200" b="0" i="1" baseline="0">
              <a:solidFill>
                <a:schemeClr val="dk1"/>
              </a:solidFill>
              <a:latin typeface="Times New Roman" pitchFamily="18" charset="0"/>
              <a:ea typeface="+mn-ea"/>
              <a:cs typeface="Times New Roman" pitchFamily="18" charset="0"/>
            </a:rPr>
            <a:t>Meets or Exceeds Benchmark	</a:t>
          </a:r>
          <a:r>
            <a:rPr lang="en-US" sz="1200" b="0" baseline="0">
              <a:solidFill>
                <a:schemeClr val="dk1"/>
              </a:solidFill>
              <a:latin typeface="Times New Roman" pitchFamily="18" charset="0"/>
              <a:ea typeface="+mn-ea"/>
              <a:cs typeface="Times New Roman" pitchFamily="18" charset="0"/>
            </a:rPr>
            <a:t>	</a:t>
          </a:r>
          <a:r>
            <a:rPr lang="en-US" sz="1200" b="0" i="1" baseline="0">
              <a:solidFill>
                <a:schemeClr val="dk1"/>
              </a:solidFill>
              <a:latin typeface="Times New Roman" pitchFamily="18" charset="0"/>
              <a:ea typeface="+mn-ea"/>
              <a:cs typeface="Times New Roman" pitchFamily="18" charset="0"/>
            </a:rPr>
            <a:t>Met the stated objective</a:t>
          </a:r>
        </a:p>
        <a:p>
          <a:r>
            <a:rPr lang="en-US" sz="1200" b="0" baseline="0">
              <a:solidFill>
                <a:schemeClr val="dk1"/>
              </a:solidFill>
              <a:latin typeface="Times New Roman" pitchFamily="18" charset="0"/>
              <a:ea typeface="+mn-ea"/>
              <a:cs typeface="Times New Roman" pitchFamily="18" charset="0"/>
            </a:rPr>
            <a:t>		</a:t>
          </a:r>
          <a:r>
            <a:rPr lang="en-US" sz="1200" b="1" baseline="0">
              <a:solidFill>
                <a:schemeClr val="dk1"/>
              </a:solidFill>
              <a:latin typeface="Times New Roman" pitchFamily="18" charset="0"/>
              <a:ea typeface="+mn-ea"/>
              <a:cs typeface="Times New Roman" pitchFamily="18" charset="0"/>
            </a:rPr>
            <a:t>4 Stars</a:t>
          </a:r>
          <a:r>
            <a:rPr lang="en-US" sz="1200" b="0" baseline="0">
              <a:solidFill>
                <a:schemeClr val="dk1"/>
              </a:solidFill>
              <a:latin typeface="Times New Roman" pitchFamily="18" charset="0"/>
              <a:ea typeface="+mn-ea"/>
              <a:cs typeface="Times New Roman" pitchFamily="18" charset="0"/>
            </a:rPr>
            <a:t>		</a:t>
          </a:r>
          <a:r>
            <a:rPr lang="en-US" sz="1200" b="0" i="1" baseline="0">
              <a:solidFill>
                <a:schemeClr val="dk1"/>
              </a:solidFill>
              <a:latin typeface="Times New Roman" pitchFamily="18" charset="0"/>
              <a:ea typeface="+mn-ea"/>
              <a:cs typeface="Times New Roman" pitchFamily="18" charset="0"/>
            </a:rPr>
            <a:t>Approaching Benchmark</a:t>
          </a:r>
          <a:r>
            <a:rPr lang="en-US" sz="1200" b="0" baseline="0">
              <a:solidFill>
                <a:schemeClr val="dk1"/>
              </a:solidFill>
              <a:latin typeface="Times New Roman" pitchFamily="18" charset="0"/>
              <a:ea typeface="+mn-ea"/>
              <a:cs typeface="Times New Roman" pitchFamily="18" charset="0"/>
            </a:rPr>
            <a:t>		</a:t>
          </a:r>
          <a:r>
            <a:rPr lang="en-US" sz="1200" b="0" i="1" baseline="0">
              <a:solidFill>
                <a:schemeClr val="dk1"/>
              </a:solidFill>
              <a:latin typeface="Times New Roman" pitchFamily="18" charset="0"/>
              <a:ea typeface="+mn-ea"/>
              <a:cs typeface="Times New Roman" pitchFamily="18" charset="0"/>
            </a:rPr>
            <a:t>Did not meet, but </a:t>
          </a:r>
          <a:r>
            <a:rPr lang="en-US" sz="1200" b="1" i="1" baseline="0">
              <a:solidFill>
                <a:schemeClr val="dk1"/>
              </a:solidFill>
              <a:latin typeface="Times New Roman" pitchFamily="18" charset="0"/>
              <a:ea typeface="+mn-ea"/>
              <a:cs typeface="Times New Roman" pitchFamily="18" charset="0"/>
            </a:rPr>
            <a:t>progressed </a:t>
          </a:r>
          <a:r>
            <a:rPr lang="en-US" sz="1200" b="0" i="1" baseline="0">
              <a:solidFill>
                <a:schemeClr val="dk1"/>
              </a:solidFill>
              <a:latin typeface="Times New Roman" pitchFamily="18" charset="0"/>
              <a:ea typeface="+mn-ea"/>
              <a:cs typeface="Times New Roman" pitchFamily="18" charset="0"/>
            </a:rPr>
            <a:t>toward the stated objective</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latin typeface="Times New Roman" pitchFamily="18" charset="0"/>
              <a:ea typeface="+mn-ea"/>
              <a:cs typeface="Times New Roman" pitchFamily="18" charset="0"/>
            </a:rPr>
            <a:t>		</a:t>
          </a:r>
          <a:r>
            <a:rPr lang="en-US" sz="1200" b="1" baseline="0">
              <a:solidFill>
                <a:schemeClr val="dk1"/>
              </a:solidFill>
              <a:latin typeface="Times New Roman" pitchFamily="18" charset="0"/>
              <a:ea typeface="+mn-ea"/>
              <a:cs typeface="Times New Roman" pitchFamily="18" charset="0"/>
            </a:rPr>
            <a:t>3 Stars</a:t>
          </a:r>
          <a:r>
            <a:rPr lang="en-US" sz="1200" b="0" baseline="0">
              <a:solidFill>
                <a:schemeClr val="dk1"/>
              </a:solidFill>
              <a:latin typeface="Times New Roman" pitchFamily="18" charset="0"/>
              <a:ea typeface="+mn-ea"/>
              <a:cs typeface="Times New Roman" pitchFamily="18" charset="0"/>
            </a:rPr>
            <a:t>		</a:t>
          </a:r>
          <a:r>
            <a:rPr lang="en-US" sz="1200" b="0" i="1" baseline="0">
              <a:solidFill>
                <a:schemeClr val="dk1"/>
              </a:solidFill>
              <a:latin typeface="Times New Roman" pitchFamily="18" charset="0"/>
              <a:ea typeface="+mn-ea"/>
              <a:cs typeface="Times New Roman" pitchFamily="18" charset="0"/>
            </a:rPr>
            <a:t>Meaningful Progress</a:t>
          </a:r>
          <a:r>
            <a:rPr lang="en-US" sz="1200" b="0" baseline="0">
              <a:solidFill>
                <a:schemeClr val="dk1"/>
              </a:solidFill>
              <a:latin typeface="Times New Roman" pitchFamily="18" charset="0"/>
              <a:ea typeface="+mn-ea"/>
              <a:cs typeface="Times New Roman" pitchFamily="18" charset="0"/>
            </a:rPr>
            <a:t>		</a:t>
          </a:r>
          <a:r>
            <a:rPr lang="en-US" sz="1200" b="0" i="1" baseline="0">
              <a:solidFill>
                <a:schemeClr val="dk1"/>
              </a:solidFill>
              <a:latin typeface="Times New Roman" pitchFamily="18" charset="0"/>
              <a:ea typeface="+mn-ea"/>
              <a:cs typeface="Times New Roman" pitchFamily="18" charset="0"/>
            </a:rPr>
            <a:t>Did not meet, but</a:t>
          </a:r>
          <a:r>
            <a:rPr lang="en-US" sz="1200" b="1" i="1" baseline="0">
              <a:solidFill>
                <a:schemeClr val="dk1"/>
              </a:solidFill>
              <a:latin typeface="Times New Roman" pitchFamily="18" charset="0"/>
              <a:ea typeface="+mn-ea"/>
              <a:cs typeface="Times New Roman" pitchFamily="18" charset="0"/>
            </a:rPr>
            <a:t> progressed </a:t>
          </a:r>
          <a:r>
            <a:rPr lang="en-US" sz="1200" b="0" i="1" baseline="0">
              <a:solidFill>
                <a:schemeClr val="dk1"/>
              </a:solidFill>
              <a:latin typeface="Times New Roman" pitchFamily="18" charset="0"/>
              <a:ea typeface="+mn-ea"/>
              <a:cs typeface="Times New Roman" pitchFamily="18" charset="0"/>
            </a:rPr>
            <a:t>toward the stated objective</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latin typeface="Times New Roman" pitchFamily="18" charset="0"/>
              <a:ea typeface="+mn-ea"/>
              <a:cs typeface="Times New Roman" pitchFamily="18" charset="0"/>
            </a:rPr>
            <a:t>		</a:t>
          </a:r>
          <a:r>
            <a:rPr lang="en-US" sz="1200" b="1" baseline="0">
              <a:solidFill>
                <a:schemeClr val="dk1"/>
              </a:solidFill>
              <a:latin typeface="Times New Roman" pitchFamily="18" charset="0"/>
              <a:ea typeface="+mn-ea"/>
              <a:cs typeface="Times New Roman" pitchFamily="18" charset="0"/>
            </a:rPr>
            <a:t>2 Stars</a:t>
          </a:r>
          <a:r>
            <a:rPr lang="en-US" sz="1200" b="0" baseline="0">
              <a:solidFill>
                <a:schemeClr val="dk1"/>
              </a:solidFill>
              <a:latin typeface="Times New Roman" pitchFamily="18" charset="0"/>
              <a:ea typeface="+mn-ea"/>
              <a:cs typeface="Times New Roman" pitchFamily="18" charset="0"/>
            </a:rPr>
            <a:t>		</a:t>
          </a:r>
          <a:r>
            <a:rPr lang="en-US" sz="1200" b="0" i="1" baseline="0">
              <a:solidFill>
                <a:schemeClr val="dk1"/>
              </a:solidFill>
              <a:latin typeface="Times New Roman" pitchFamily="18" charset="0"/>
              <a:ea typeface="+mn-ea"/>
              <a:cs typeface="Times New Roman" pitchFamily="18" charset="0"/>
            </a:rPr>
            <a:t>Some Progress</a:t>
          </a:r>
          <a:r>
            <a:rPr lang="en-US" sz="1200" b="0" baseline="0">
              <a:solidFill>
                <a:schemeClr val="dk1"/>
              </a:solidFill>
              <a:latin typeface="Times New Roman" pitchFamily="18" charset="0"/>
              <a:ea typeface="+mn-ea"/>
              <a:cs typeface="Times New Roman" pitchFamily="18" charset="0"/>
            </a:rPr>
            <a:t>		</a:t>
          </a:r>
          <a:r>
            <a:rPr lang="en-US" sz="1200" b="0" i="1" baseline="0">
              <a:solidFill>
                <a:schemeClr val="dk1"/>
              </a:solidFill>
              <a:latin typeface="Times New Roman" pitchFamily="18" charset="0"/>
              <a:ea typeface="+mn-ea"/>
              <a:cs typeface="Times New Roman" pitchFamily="18" charset="0"/>
            </a:rPr>
            <a:t>Did not meet, but </a:t>
          </a:r>
          <a:r>
            <a:rPr lang="en-US" sz="1200" b="1" i="1" baseline="0">
              <a:solidFill>
                <a:schemeClr val="dk1"/>
              </a:solidFill>
              <a:latin typeface="Times New Roman" pitchFamily="18" charset="0"/>
              <a:ea typeface="+mn-ea"/>
              <a:cs typeface="Times New Roman" pitchFamily="18" charset="0"/>
            </a:rPr>
            <a:t>progressed </a:t>
          </a:r>
          <a:r>
            <a:rPr lang="en-US" sz="1200" b="0" i="1" baseline="0">
              <a:solidFill>
                <a:schemeClr val="dk1"/>
              </a:solidFill>
              <a:latin typeface="Times New Roman" pitchFamily="18" charset="0"/>
              <a:ea typeface="+mn-ea"/>
              <a:cs typeface="Times New Roman" pitchFamily="18" charset="0"/>
            </a:rPr>
            <a:t>toward the stated objective</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latin typeface="Times New Roman" pitchFamily="18" charset="0"/>
              <a:ea typeface="+mn-ea"/>
              <a:cs typeface="Times New Roman" pitchFamily="18" charset="0"/>
            </a:rPr>
            <a:t>		</a:t>
          </a:r>
          <a:r>
            <a:rPr lang="en-US" sz="1200" b="1" baseline="0">
              <a:solidFill>
                <a:schemeClr val="dk1"/>
              </a:solidFill>
              <a:latin typeface="Times New Roman" pitchFamily="18" charset="0"/>
              <a:ea typeface="+mn-ea"/>
              <a:cs typeface="Times New Roman" pitchFamily="18" charset="0"/>
            </a:rPr>
            <a:t>1 Star</a:t>
          </a:r>
          <a:r>
            <a:rPr lang="en-US" sz="1200" b="0" baseline="0">
              <a:solidFill>
                <a:schemeClr val="dk1"/>
              </a:solidFill>
              <a:latin typeface="Times New Roman" pitchFamily="18" charset="0"/>
              <a:ea typeface="+mn-ea"/>
              <a:cs typeface="Times New Roman" pitchFamily="18" charset="0"/>
            </a:rPr>
            <a:t>		</a:t>
          </a:r>
          <a:r>
            <a:rPr lang="en-US" sz="1200" b="0" i="1" baseline="0">
              <a:solidFill>
                <a:schemeClr val="dk1"/>
              </a:solidFill>
              <a:latin typeface="Times New Roman" pitchFamily="18" charset="0"/>
              <a:ea typeface="+mn-ea"/>
              <a:cs typeface="Times New Roman" pitchFamily="18" charset="0"/>
            </a:rPr>
            <a:t>Limited Progress</a:t>
          </a:r>
          <a:r>
            <a:rPr lang="en-US" sz="1200" b="0" baseline="0">
              <a:solidFill>
                <a:schemeClr val="dk1"/>
              </a:solidFill>
              <a:latin typeface="Times New Roman" pitchFamily="18" charset="0"/>
              <a:ea typeface="+mn-ea"/>
              <a:cs typeface="Times New Roman" pitchFamily="18" charset="0"/>
            </a:rPr>
            <a:t>		</a:t>
          </a:r>
          <a:r>
            <a:rPr lang="en-US" sz="1200" b="0" i="1" baseline="0">
              <a:solidFill>
                <a:schemeClr val="dk1"/>
              </a:solidFill>
              <a:latin typeface="Times New Roman" pitchFamily="18" charset="0"/>
              <a:ea typeface="+mn-ea"/>
              <a:cs typeface="Times New Roman" pitchFamily="18" charset="0"/>
            </a:rPr>
            <a:t>Did not meet and </a:t>
          </a:r>
          <a:r>
            <a:rPr lang="en-US" sz="1200" b="1" i="1" baseline="0">
              <a:solidFill>
                <a:schemeClr val="dk1"/>
              </a:solidFill>
              <a:latin typeface="Times New Roman" pitchFamily="18" charset="0"/>
              <a:ea typeface="+mn-ea"/>
              <a:cs typeface="Times New Roman" pitchFamily="18" charset="0"/>
            </a:rPr>
            <a:t>no progress </a:t>
          </a:r>
          <a:r>
            <a:rPr lang="en-US" sz="1200" b="0" i="1" baseline="0">
              <a:solidFill>
                <a:schemeClr val="dk1"/>
              </a:solidFill>
              <a:latin typeface="Times New Roman" pitchFamily="18" charset="0"/>
              <a:ea typeface="+mn-ea"/>
              <a:cs typeface="Times New Roman" pitchFamily="18" charset="0"/>
            </a:rPr>
            <a:t>toward the stated objective</a:t>
          </a:r>
          <a:endParaRPr lang="en-US" sz="1200" b="0" i="1">
            <a:latin typeface="Times New Roman" pitchFamily="18" charset="0"/>
            <a:cs typeface="Times New Roman"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200">
            <a:latin typeface="Times New Roman" pitchFamily="18" charset="0"/>
            <a:cs typeface="Times New Roman" pitchFamily="18" charset="0"/>
          </a:endParaRPr>
        </a:p>
        <a:p>
          <a:pPr lvl="0"/>
          <a:r>
            <a:rPr lang="en-US" sz="1200" b="1">
              <a:solidFill>
                <a:schemeClr val="dk1"/>
              </a:solidFill>
              <a:latin typeface="Times New Roman" pitchFamily="18" charset="0"/>
              <a:ea typeface="+mn-ea"/>
              <a:cs typeface="Times New Roman" pitchFamily="18" charset="0"/>
            </a:rPr>
            <a:t>	End-of-Year Programmatic Changes and Rationale</a:t>
          </a:r>
          <a:r>
            <a:rPr lang="en-US" sz="1200">
              <a:solidFill>
                <a:schemeClr val="dk1"/>
              </a:solidFill>
              <a:latin typeface="Times New Roman" pitchFamily="18" charset="0"/>
              <a:ea typeface="+mn-ea"/>
              <a:cs typeface="Times New Roman" pitchFamily="18" charset="0"/>
            </a:rPr>
            <a:t>: Describe and provide a rationale for any planned adjustments to your 21</a:t>
          </a:r>
          <a:r>
            <a:rPr lang="en-US" sz="1200" baseline="30000">
              <a:solidFill>
                <a:schemeClr val="dk1"/>
              </a:solidFill>
              <a:latin typeface="Times New Roman" pitchFamily="18" charset="0"/>
              <a:ea typeface="+mn-ea"/>
              <a:cs typeface="Times New Roman" pitchFamily="18" charset="0"/>
            </a:rPr>
            <a:t>st</a:t>
          </a:r>
          <a:r>
            <a:rPr lang="en-US" sz="1200">
              <a:solidFill>
                <a:schemeClr val="dk1"/>
              </a:solidFill>
              <a:latin typeface="Times New Roman" pitchFamily="18" charset="0"/>
              <a:ea typeface="+mn-ea"/>
              <a:cs typeface="Times New Roman" pitchFamily="18" charset="0"/>
            </a:rPr>
            <a:t> CCLC programming for the next grant year (if your grant is closing out this year, 	describe and explain changes that would occur if the grant were continuing). If no changes are recommended, provide a rationale for not making any programming changes. Be sure to provide data-driven evidence 	for your decisions. </a:t>
          </a:r>
        </a:p>
        <a:p>
          <a:r>
            <a:rPr lang="en-US" sz="1200">
              <a:solidFill>
                <a:schemeClr val="dk1"/>
              </a:solidFill>
              <a:latin typeface="Times New Roman" pitchFamily="18" charset="0"/>
              <a:ea typeface="+mn-ea"/>
              <a:cs typeface="Times New Roman" pitchFamily="18" charset="0"/>
            </a:rPr>
            <a:t> </a:t>
          </a:r>
        </a:p>
        <a:p>
          <a:pPr lvl="0"/>
          <a:r>
            <a:rPr lang="en-US" sz="1200" b="1">
              <a:solidFill>
                <a:schemeClr val="dk1"/>
              </a:solidFill>
              <a:latin typeface="Times New Roman" pitchFamily="18" charset="0"/>
              <a:ea typeface="+mn-ea"/>
              <a:cs typeface="Times New Roman" pitchFamily="18" charset="0"/>
            </a:rPr>
            <a:t>	End-of-Year Data Collection/Evaluation Changes and Rationale</a:t>
          </a:r>
          <a:r>
            <a:rPr lang="en-US" sz="1200">
              <a:solidFill>
                <a:schemeClr val="dk1"/>
              </a:solidFill>
              <a:latin typeface="Times New Roman" pitchFamily="18" charset="0"/>
              <a:ea typeface="+mn-ea"/>
              <a:cs typeface="Times New Roman" pitchFamily="18" charset="0"/>
            </a:rPr>
            <a:t>: Describe and provide a rationale for any planned adjustments to your data collection or evaluation plan for the next grant year (if your grant is 	closing out this year, describe and explain changes that would occur if the grant were continuing). If no changes are recommended, provide a rationale for not making any data collection changes. Be sure to provide 	data-driven evidence for your decisions. </a:t>
          </a:r>
        </a:p>
        <a:p>
          <a:r>
            <a:rPr lang="en-US" sz="1200" b="1">
              <a:solidFill>
                <a:schemeClr val="dk1"/>
              </a:solidFill>
              <a:latin typeface="Times New Roman" pitchFamily="18" charset="0"/>
              <a:ea typeface="+mn-ea"/>
              <a:cs typeface="Times New Roman" pitchFamily="18" charset="0"/>
            </a:rPr>
            <a:t> </a:t>
          </a:r>
        </a:p>
        <a:p>
          <a:r>
            <a:rPr lang="en-US" sz="1200" b="1">
              <a:solidFill>
                <a:schemeClr val="dk1"/>
              </a:solidFill>
              <a:latin typeface="Times New Roman" pitchFamily="18" charset="0"/>
              <a:ea typeface="+mn-ea"/>
              <a:cs typeface="Times New Roman" pitchFamily="18" charset="0"/>
            </a:rPr>
            <a:t>	NOTE: Any programmatic or data collection/evaluation changes planned for the next grant year should be summarized in your 2016-2017 RFA application for technical review and approval. This file </a:t>
          </a:r>
        </a:p>
        <a:p>
          <a:r>
            <a:rPr lang="en-US" sz="1200" b="1">
              <a:solidFill>
                <a:schemeClr val="dk1"/>
              </a:solidFill>
              <a:latin typeface="Times New Roman" pitchFamily="18" charset="0"/>
              <a:ea typeface="+mn-ea"/>
              <a:cs typeface="Times New Roman" pitchFamily="18" charset="0"/>
            </a:rPr>
            <a:t>	does NOT constitute approval of any proposed changes.</a:t>
          </a:r>
          <a:endParaRPr lang="en-US" sz="1200">
            <a:solidFill>
              <a:schemeClr val="dk1"/>
            </a:solidFill>
            <a:latin typeface="Times New Roman" pitchFamily="18" charset="0"/>
            <a:ea typeface="+mn-ea"/>
            <a:cs typeface="Times New Roman" pitchFamily="18" charset="0"/>
          </a:endParaRPr>
        </a:p>
        <a:p>
          <a:endParaRPr lang="en-US" sz="1200">
            <a:solidFill>
              <a:schemeClr val="dk1"/>
            </a:solidFill>
            <a:latin typeface="Times New Roman" pitchFamily="18" charset="0"/>
            <a:ea typeface="+mn-ea"/>
            <a:cs typeface="Times New Roman" pitchFamily="18" charset="0"/>
          </a:endParaRPr>
        </a:p>
        <a:p>
          <a:r>
            <a:rPr lang="en-US" sz="1200" b="1" u="sng">
              <a:solidFill>
                <a:schemeClr val="dk1"/>
              </a:solidFill>
              <a:latin typeface="Times New Roman" pitchFamily="18" charset="0"/>
              <a:ea typeface="+mn-ea"/>
              <a:cs typeface="Times New Roman" pitchFamily="18" charset="0"/>
            </a:rPr>
            <a:t>General Information</a:t>
          </a:r>
          <a:endParaRPr lang="en-US" sz="1200">
            <a:latin typeface="Times New Roman" pitchFamily="18" charset="0"/>
            <a:cs typeface="Times New Roman" pitchFamily="18" charset="0"/>
          </a:endParaRPr>
        </a:p>
        <a:p>
          <a:endParaRPr lang="en-US" sz="1200">
            <a:solidFill>
              <a:schemeClr val="dk1"/>
            </a:solidFill>
            <a:latin typeface="Times New Roman" pitchFamily="18" charset="0"/>
            <a:ea typeface="+mn-ea"/>
            <a:cs typeface="Times New Roman" pitchFamily="18" charset="0"/>
          </a:endParaRPr>
        </a:p>
        <a:p>
          <a:r>
            <a:rPr lang="en-US" sz="1200">
              <a:solidFill>
                <a:schemeClr val="dk1"/>
              </a:solidFill>
              <a:latin typeface="Times New Roman" pitchFamily="18" charset="0"/>
              <a:ea typeface="+mn-ea"/>
              <a:cs typeface="Times New Roman" pitchFamily="18" charset="0"/>
            </a:rPr>
            <a:t>For each objective assessment, report</a:t>
          </a:r>
          <a:r>
            <a:rPr lang="en-US" sz="1200" baseline="0">
              <a:solidFill>
                <a:schemeClr val="dk1"/>
              </a:solidFill>
              <a:latin typeface="Times New Roman" pitchFamily="18" charset="0"/>
              <a:ea typeface="+mn-ea"/>
              <a:cs typeface="Times New Roman" pitchFamily="18" charset="0"/>
            </a:rPr>
            <a:t> the </a:t>
          </a:r>
          <a:r>
            <a:rPr lang="en-US" sz="1200" b="1" baseline="0">
              <a:solidFill>
                <a:schemeClr val="dk1"/>
              </a:solidFill>
              <a:latin typeface="Times New Roman" pitchFamily="18" charset="0"/>
              <a:ea typeface="+mn-ea"/>
              <a:cs typeface="Times New Roman" pitchFamily="18" charset="0"/>
            </a:rPr>
            <a:t>Total Number of Participants Measured </a:t>
          </a:r>
          <a:r>
            <a:rPr lang="en-US" sz="1200" baseline="0">
              <a:solidFill>
                <a:schemeClr val="dk1"/>
              </a:solidFill>
              <a:latin typeface="Times New Roman" pitchFamily="18" charset="0"/>
              <a:ea typeface="+mn-ea"/>
              <a:cs typeface="Times New Roman" pitchFamily="18" charset="0"/>
            </a:rPr>
            <a:t>(Column G), </a:t>
          </a:r>
          <a:r>
            <a:rPr lang="en-US" sz="1200" b="1" baseline="0">
              <a:solidFill>
                <a:schemeClr val="dk1"/>
              </a:solidFill>
              <a:latin typeface="Times New Roman" pitchFamily="18" charset="0"/>
              <a:ea typeface="+mn-ea"/>
              <a:cs typeface="Times New Roman" pitchFamily="18" charset="0"/>
            </a:rPr>
            <a:t>Total Number of Participants Meeting Standard of Success </a:t>
          </a:r>
          <a:r>
            <a:rPr lang="en-US" sz="1200" b="0" baseline="0">
              <a:solidFill>
                <a:schemeClr val="dk1"/>
              </a:solidFill>
              <a:latin typeface="Times New Roman" pitchFamily="18" charset="0"/>
              <a:ea typeface="+mn-ea"/>
              <a:cs typeface="Times New Roman" pitchFamily="18" charset="0"/>
            </a:rPr>
            <a:t>(Column H), </a:t>
          </a:r>
          <a:r>
            <a:rPr lang="en-US" sz="1200" b="1" baseline="0">
              <a:solidFill>
                <a:schemeClr val="dk1"/>
              </a:solidFill>
              <a:latin typeface="Times New Roman" pitchFamily="18" charset="0"/>
              <a:ea typeface="+mn-ea"/>
              <a:cs typeface="Times New Roman" pitchFamily="18" charset="0"/>
            </a:rPr>
            <a:t>End-of-Year Programmatic Changes and Rationale </a:t>
          </a:r>
          <a:r>
            <a:rPr lang="en-US" sz="1200" b="0" baseline="0">
              <a:solidFill>
                <a:schemeClr val="dk1"/>
              </a:solidFill>
              <a:latin typeface="Times New Roman" pitchFamily="18" charset="0"/>
              <a:ea typeface="+mn-ea"/>
              <a:cs typeface="Times New Roman" pitchFamily="18" charset="0"/>
            </a:rPr>
            <a:t>(Column K), and </a:t>
          </a:r>
          <a:r>
            <a:rPr lang="en-US" sz="1200" b="1" baseline="0">
              <a:solidFill>
                <a:schemeClr val="dk1"/>
              </a:solidFill>
              <a:latin typeface="Times New Roman" pitchFamily="18" charset="0"/>
              <a:ea typeface="+mn-ea"/>
              <a:cs typeface="Times New Roman" pitchFamily="18" charset="0"/>
            </a:rPr>
            <a:t>End-of-Year Data Collection Changes and Rationale </a:t>
          </a:r>
          <a:r>
            <a:rPr lang="en-US" sz="1200" baseline="0">
              <a:solidFill>
                <a:schemeClr val="dk1"/>
              </a:solidFill>
              <a:latin typeface="Times New Roman" pitchFamily="18" charset="0"/>
              <a:ea typeface="+mn-ea"/>
              <a:cs typeface="Times New Roman" pitchFamily="18" charset="0"/>
            </a:rPr>
            <a:t>(Column L).  All other columns (A-F and I-J) are automatically populated for each objective assessment.  These columns </a:t>
          </a:r>
          <a:r>
            <a:rPr lang="en-US" sz="1200" b="1" u="sng" baseline="0">
              <a:solidFill>
                <a:schemeClr val="dk1"/>
              </a:solidFill>
              <a:latin typeface="Times New Roman" pitchFamily="18" charset="0"/>
              <a:ea typeface="+mn-ea"/>
              <a:cs typeface="Times New Roman" pitchFamily="18" charset="0"/>
            </a:rPr>
            <a:t>cannot</a:t>
          </a:r>
          <a:r>
            <a:rPr lang="en-US" sz="1200" baseline="0">
              <a:solidFill>
                <a:schemeClr val="dk1"/>
              </a:solidFill>
              <a:latin typeface="Times New Roman" pitchFamily="18" charset="0"/>
              <a:ea typeface="+mn-ea"/>
              <a:cs typeface="Times New Roman" pitchFamily="18" charset="0"/>
            </a:rPr>
            <a:t> be edited in the </a:t>
          </a:r>
          <a:r>
            <a:rPr lang="en-US" sz="1200" b="1" baseline="0">
              <a:solidFill>
                <a:schemeClr val="dk1"/>
              </a:solidFill>
              <a:latin typeface="Times New Roman" pitchFamily="18" charset="0"/>
              <a:ea typeface="+mn-ea"/>
              <a:cs typeface="Times New Roman" pitchFamily="18" charset="0"/>
            </a:rPr>
            <a:t>End-of-Year Data Collection </a:t>
          </a:r>
          <a:r>
            <a:rPr lang="en-US" sz="1200" baseline="0">
              <a:solidFill>
                <a:schemeClr val="dk1"/>
              </a:solidFill>
              <a:latin typeface="Times New Roman" pitchFamily="18" charset="0"/>
              <a:ea typeface="+mn-ea"/>
              <a:cs typeface="Times New Roman" pitchFamily="18" charset="0"/>
            </a:rPr>
            <a:t>worksheet.</a:t>
          </a:r>
        </a:p>
        <a:p>
          <a:endParaRPr lang="en-US" sz="1200" baseline="0">
            <a:solidFill>
              <a:schemeClr val="dk1"/>
            </a:solidFill>
            <a:latin typeface="Times New Roman" pitchFamily="18" charset="0"/>
            <a:ea typeface="+mn-ea"/>
            <a:cs typeface="Times New Roman"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latin typeface="Times New Roman" pitchFamily="18" charset="0"/>
              <a:ea typeface="+mn-ea"/>
              <a:cs typeface="Times New Roman" pitchFamily="18" charset="0"/>
            </a:rPr>
            <a:t>Begin entering your program's data on </a:t>
          </a:r>
          <a:r>
            <a:rPr lang="en-US" sz="1200" b="1" baseline="0">
              <a:solidFill>
                <a:schemeClr val="dk1"/>
              </a:solidFill>
              <a:latin typeface="Times New Roman" pitchFamily="18" charset="0"/>
              <a:ea typeface="+mn-ea"/>
              <a:cs typeface="Times New Roman" pitchFamily="18" charset="0"/>
            </a:rPr>
            <a:t>Row 4</a:t>
          </a:r>
          <a:r>
            <a:rPr lang="en-US" sz="1200" baseline="0">
              <a:solidFill>
                <a:schemeClr val="dk1"/>
              </a:solidFill>
              <a:latin typeface="Times New Roman" pitchFamily="18" charset="0"/>
              <a:ea typeface="+mn-ea"/>
              <a:cs typeface="Times New Roman" pitchFamily="18" charset="0"/>
            </a:rPr>
            <a:t>.  Note that Rows 2 and 3 are examples provided by the Research and Evaluation Unit.</a:t>
          </a:r>
          <a:endParaRPr lang="en-US" sz="1200">
            <a:solidFill>
              <a:schemeClr val="dk1"/>
            </a:solidFill>
            <a:latin typeface="Times New Roman" pitchFamily="18" charset="0"/>
            <a:ea typeface="+mn-ea"/>
            <a:cs typeface="Times New Roman" pitchFamily="18"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937599</xdr:colOff>
      <xdr:row>1</xdr:row>
      <xdr:rowOff>2324054</xdr:rowOff>
    </xdr:from>
    <xdr:to>
      <xdr:col>1</xdr:col>
      <xdr:colOff>228829</xdr:colOff>
      <xdr:row>1</xdr:row>
      <xdr:rowOff>2772804</xdr:rowOff>
    </xdr:to>
    <xdr:sp macro="" textlink="">
      <xdr:nvSpPr>
        <xdr:cNvPr id="2" name="TextBox 1"/>
        <xdr:cNvSpPr txBox="1"/>
      </xdr:nvSpPr>
      <xdr:spPr>
        <a:xfrm rot="19555184">
          <a:off x="937599" y="2924129"/>
          <a:ext cx="1272430" cy="44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latin typeface="Times New Roman" pitchFamily="18" charset="0"/>
              <a:cs typeface="Times New Roman" pitchFamily="18" charset="0"/>
            </a:rPr>
            <a:t>SAMPLE</a:t>
          </a:r>
        </a:p>
      </xdr:txBody>
    </xdr:sp>
    <xdr:clientData/>
  </xdr:twoCellAnchor>
  <xdr:twoCellAnchor>
    <xdr:from>
      <xdr:col>5</xdr:col>
      <xdr:colOff>1061217</xdr:colOff>
      <xdr:row>1</xdr:row>
      <xdr:rowOff>2311303</xdr:rowOff>
    </xdr:from>
    <xdr:to>
      <xdr:col>6</xdr:col>
      <xdr:colOff>710875</xdr:colOff>
      <xdr:row>1</xdr:row>
      <xdr:rowOff>2738270</xdr:rowOff>
    </xdr:to>
    <xdr:sp macro="" textlink="">
      <xdr:nvSpPr>
        <xdr:cNvPr id="4" name="TextBox 3"/>
        <xdr:cNvSpPr txBox="1"/>
      </xdr:nvSpPr>
      <xdr:spPr>
        <a:xfrm rot="19555184">
          <a:off x="13519917" y="2911378"/>
          <a:ext cx="1297483" cy="4269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latin typeface="Times New Roman" pitchFamily="18" charset="0"/>
              <a:cs typeface="Times New Roman" pitchFamily="18" charset="0"/>
            </a:rPr>
            <a:t>SAMPLE</a:t>
          </a:r>
        </a:p>
      </xdr:txBody>
    </xdr:sp>
    <xdr:clientData/>
  </xdr:twoCellAnchor>
  <xdr:twoCellAnchor>
    <xdr:from>
      <xdr:col>8</xdr:col>
      <xdr:colOff>1812932</xdr:colOff>
      <xdr:row>1</xdr:row>
      <xdr:rowOff>2291449</xdr:rowOff>
    </xdr:from>
    <xdr:to>
      <xdr:col>9</xdr:col>
      <xdr:colOff>688214</xdr:colOff>
      <xdr:row>1</xdr:row>
      <xdr:rowOff>2744862</xdr:rowOff>
    </xdr:to>
    <xdr:sp macro="" textlink="">
      <xdr:nvSpPr>
        <xdr:cNvPr id="5" name="TextBox 4"/>
        <xdr:cNvSpPr txBox="1"/>
      </xdr:nvSpPr>
      <xdr:spPr>
        <a:xfrm rot="19555184">
          <a:off x="20548607" y="2891524"/>
          <a:ext cx="1399407" cy="4534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latin typeface="Times New Roman" pitchFamily="18" charset="0"/>
              <a:cs typeface="Times New Roman" pitchFamily="18" charset="0"/>
            </a:rPr>
            <a:t>SAMPLE</a:t>
          </a:r>
        </a:p>
      </xdr:txBody>
    </xdr:sp>
    <xdr:clientData/>
  </xdr:twoCellAnchor>
</xdr:wsDr>
</file>

<file path=xl/tables/table1.xml><?xml version="1.0" encoding="utf-8"?>
<table xmlns="http://schemas.openxmlformats.org/spreadsheetml/2006/main" id="1" name="Table1" displayName="Table1" ref="A1:N101" totalsRowShown="0" headerRowDxfId="63" dataDxfId="61" headerRowBorderDxfId="62" tableBorderDxfId="60" totalsRowBorderDxfId="59">
  <tableColumns count="14">
    <tableColumn id="1" name="Domain" dataDxfId="58"/>
    <tableColumn id="2" name="Objective Narrative" dataDxfId="57"/>
    <tableColumn id="3" name="Objective Assessment" dataDxfId="56"/>
    <tableColumn id="14" name="Grade Levels Served" dataDxfId="55"/>
    <tableColumn id="11" name="Participant Group Assessed" dataDxfId="54"/>
    <tableColumn id="4" name="Measure" dataDxfId="53"/>
    <tableColumn id="6" name="Data Collection Timeframe_x000a_(Across the Grant Year)" dataDxfId="52"/>
    <tableColumn id="12" name="Rationale if Data Not Collected_x000a_ Pre-, Mid-, Post-Assessment" dataDxfId="51"/>
    <tableColumn id="7" name="Benchmark" dataDxfId="50" dataCellStyle="Percent"/>
    <tableColumn id="15" name="Standard of Success" dataDxfId="49" dataCellStyle="Percent"/>
    <tableColumn id="8" name="Total Number of Participants Measured" dataDxfId="48"/>
    <tableColumn id="9" name="Total Number of Participants Meeting Standard of Success" dataDxfId="47"/>
    <tableColumn id="10" name="% Meeting Standard of Success:_x000a_ Mid-Year Progress_x000a_(Auto Calculated)" dataDxfId="46" dataCellStyle="Percent">
      <calculatedColumnFormula>IF(ISERROR(N2), "N/A", N2)</calculatedColumnFormula>
    </tableColumn>
    <tableColumn id="13" name="% Meeting Success Criteria:           _x000a_  Mid-Year Progress                                         (Auto Calculated)2" dataDxfId="45">
      <calculatedColumnFormula>IF(OR(Table1[[#This Row],[Total Number of Participants Meeting Standard of Success]]=0, Table1[[#This Row],[Total Number of Participants Measured]]=0), "", Table1[[#This Row],[Total Number of Participants Meeting Standard of Success]]/Table1[[#This Row],[Total Number of Participants Measured]])</calculatedColumnFormula>
    </tableColumn>
  </tableColumns>
  <tableStyleInfo name="TableStyleMedium10" showFirstColumn="0" showLastColumn="0" showRowStripes="1" showColumnStripes="0"/>
</table>
</file>

<file path=xl/tables/table2.xml><?xml version="1.0" encoding="utf-8"?>
<table xmlns="http://schemas.openxmlformats.org/spreadsheetml/2006/main" id="3" name="Table3" displayName="Table3" ref="A1:H101" totalsRowShown="0" headerRowDxfId="42" dataDxfId="41" tableBorderDxfId="40">
  <tableColumns count="8">
    <tableColumn id="1" name="Domain" dataDxfId="39">
      <calculatedColumnFormula>IF(Table1[[#This Row],[Domain]]="", "", Table1[[#This Row],[Domain]])</calculatedColumnFormula>
    </tableColumn>
    <tableColumn id="2" name="Objective Assessment" dataDxfId="38">
      <calculatedColumnFormula>IF(Table1[[#This Row],[Objective Assessment]]="", "", Table1[[#This Row],[Objective Assessment]])</calculatedColumnFormula>
    </tableColumn>
    <tableColumn id="8" name="Grade Levels Served" dataDxfId="37">
      <calculatedColumnFormula>IF(Table1[[#This Row],[Grade Levels Served]]="", "", Table1[[#This Row],[Grade Levels Served]])</calculatedColumnFormula>
    </tableColumn>
    <tableColumn id="5" name="Benchmark" dataDxfId="36" dataCellStyle="Percent">
      <calculatedColumnFormula>IF(Table1[[#This Row],[Benchmark]]="", "", Table1[[#This Row],[Benchmark]])</calculatedColumnFormula>
    </tableColumn>
    <tableColumn id="6" name="% Meeting Standard of Success: _x000a_Mid-Year Progress " dataDxfId="35" dataCellStyle="Percent">
      <calculatedColumnFormula>IF(Table1[[#This Row],[% Meeting Standard of Success:
 Mid-Year Progress
(Auto Calculated)]]="", "", Table1[[#This Row],[% Meeting Standard of Success:
 Mid-Year Progress
(Auto Calculated)]])</calculatedColumnFormula>
    </tableColumn>
    <tableColumn id="3" name="Planned Programmatic Changes and Rationale " dataDxfId="34"/>
    <tableColumn id="4" name="Planned Data Collection Changes and Rationale" dataDxfId="33"/>
    <tableColumn id="7" name="Permitted to have no  have no numerical data reported.    _x000a_(Standardized Assessment as measure) " dataDxfId="32">
      <calculatedColumnFormula>Table1[[#This Row],[Measure]]</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4" name="Table4" displayName="Table4" ref="A1:I101" totalsRowShown="0" headerRowDxfId="31" dataDxfId="30" tableBorderDxfId="29">
  <tableColumns count="9">
    <tableColumn id="1" name="Domain" dataDxfId="28">
      <calculatedColumnFormula>IF(Table3[[#This Row],[Domain]]="", "", Table3[[#This Row],[Domain]])</calculatedColumnFormula>
    </tableColumn>
    <tableColumn id="2" name="Objective Assessment Plan" dataDxfId="27">
      <calculatedColumnFormula>IF(Table3[[#This Row],[Objective Assessment]]="", "", Table3[[#This Row],[Objective Assessment]])</calculatedColumnFormula>
    </tableColumn>
    <tableColumn id="8" name="Grade Levels Served" dataDxfId="26">
      <calculatedColumnFormula>IF(Table3[[#This Row],[Grade Levels Served]]="", "", Table3[[#This Row],[Grade Levels Served]])</calculatedColumnFormula>
    </tableColumn>
    <tableColumn id="7" name="Benchmark" dataDxfId="25" dataCellStyle="Percent">
      <calculatedColumnFormula>IF(Table3[[#This Row],[Benchmark]]="", "", Table3[[#This Row],[Benchmark]])</calculatedColumnFormula>
    </tableColumn>
    <tableColumn id="9" name="% Meeting Success Criteria: _x000a_Mid-Year Progress " dataDxfId="24" dataCellStyle="Percent">
      <calculatedColumnFormula>IF(Table3[[#This Row],[% Meeting Standard of Success: 
Mid-Year Progress ]]="", "", Table3[[#This Row],[% Meeting Standard of Success: 
Mid-Year Progress ]])</calculatedColumnFormula>
    </tableColumn>
    <tableColumn id="3" name="Planned Programmatic Changes and Rationale " dataDxfId="23">
      <calculatedColumnFormula>IF(Table3[[#This Row],[Planned Programmatic Changes and Rationale ]]="", "", Table3[[#This Row],[Planned Programmatic Changes and Rationale ]])</calculatedColumnFormula>
    </tableColumn>
    <tableColumn id="4" name="Planned Data Collection Changes and Rationale" dataDxfId="22">
      <calculatedColumnFormula>IF(Table3[[#This Row],[Planned Data Collection Changes and Rationale]]="", "", Table3[[#This Row],[Planned Data Collection Changes and Rationale]])</calculatedColumnFormula>
    </tableColumn>
    <tableColumn id="5" name="Mid-Year Programmatic  Changes Made and Rationale" dataDxfId="21"/>
    <tableColumn id="6" name="Mid-Year Data Collection Changes Made and Rationale" dataDxfId="20"/>
  </tableColumns>
  <tableStyleInfo name="TableStyleMedium12" showFirstColumn="0" showLastColumn="0" showRowStripes="1" showColumnStripes="0"/>
</table>
</file>

<file path=xl/tables/table4.xml><?xml version="1.0" encoding="utf-8"?>
<table xmlns="http://schemas.openxmlformats.org/spreadsheetml/2006/main" id="2" name="Table13" displayName="Table13" ref="A1:O101" totalsRowShown="0" headerRowDxfId="19" dataDxfId="17" headerRowBorderDxfId="18" tableBorderDxfId="16" totalsRowBorderDxfId="15">
  <tableColumns count="15">
    <tableColumn id="2" name="Domain" dataDxfId="14">
      <calculatedColumnFormula>IF(Table1[[#This Row],[Domain]]="", "", Table1[[#This Row],[Domain]])</calculatedColumnFormula>
    </tableColumn>
    <tableColumn id="3" name="Objective Assessment Plan" dataDxfId="13">
      <calculatedColumnFormula>IF(Table1[[#This Row],[Objective Assessment]]="", "", Table1[[#This Row],[Objective Assessment]])</calculatedColumnFormula>
    </tableColumn>
    <tableColumn id="4" name="Grade Levels Served" dataDxfId="12">
      <calculatedColumnFormula>IF(Table1[[#This Row],[Grade Levels Served]]="", "", Table1[[#This Row],[Grade Levels Served]])</calculatedColumnFormula>
    </tableColumn>
    <tableColumn id="1" name="Participant Group Assessed" dataDxfId="11">
      <calculatedColumnFormula>IF(Table1[[#This Row],[Participant Group Assessed]]="", "", Table1[[#This Row],[Participant Group Assessed]])</calculatedColumnFormula>
    </tableColumn>
    <tableColumn id="5" name="Standard of Success" dataDxfId="10">
      <calculatedColumnFormula>IF(Table1[[#This Row],[Standard of Success]]="", "",Table1[[#This Row],[Standard of Success]])</calculatedColumnFormula>
    </tableColumn>
    <tableColumn id="7" name="Benchmark" dataDxfId="9" dataCellStyle="Percent">
      <calculatedColumnFormula>IF(Table1[[#This Row],[Benchmark]]="", "", Table1[[#This Row],[Benchmark]])</calculatedColumnFormula>
    </tableColumn>
    <tableColumn id="8" name="Total Number of Participants Measured at End of Year" dataDxfId="8"/>
    <tableColumn id="9" name="Total Number of Participants Meeting Standard of Success at End of Year" dataDxfId="7"/>
    <tableColumn id="10" name="Percent of Participants Meeting Standard of Success at End of Year_x000a_(Auto Calculated)" dataDxfId="6" dataCellStyle="Percent">
      <calculatedColumnFormula>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calculatedColumnFormula>
    </tableColumn>
    <tableColumn id="16" name="Stars Achieved_x000a_(Objective Status)_x000a_(Auto Calculated)" dataDxfId="5" dataCellStyle="Percent">
      <calculatedColumnFormula>IF(ISERROR(M2)," ",M2)</calculatedColumnFormula>
    </tableColumn>
    <tableColumn id="11" name="End-of-Year Programmatic Changes and Rationale" dataDxfId="4"/>
    <tableColumn id="12" name="End-of-Year Data Collection/Evaluation Changes _x000a_and Rationale" dataDxfId="3"/>
    <tableColumn id="15" name="Stars Achieved_2" dataDxfId="2">
      <calculatedColumnFormula>IF(N2&gt;=0, "5 Stars  
(Meets or Exceeds Benchmark)", IF(N2&gt;=-0.15, "4 Stars
(Approaching Benchmark)", IF(N2&gt;=-0.31, "3 Stars
(Meaningful Progress)", IF(N2&gt;=-0.51, "2 Stars
(Some Progress)", "1 Star
(Limited Progress)"))))</calculatedColumnFormula>
    </tableColumn>
    <tableColumn id="14" name="Proportionate Variance_2" dataDxfId="1" dataCellStyle="Percent">
      <calculatedColumnFormula>IF(((I2-F2)/F2)="", "", ((I2-F2)/F2))</calculatedColumnFormula>
    </tableColumn>
    <tableColumn id="19" name="Proportionate Variance" dataDxfId="0" dataCellStyle="Percent">
      <calculatedColumnFormula>IF(ISERROR(N2)," ",N2)</calculatedColumnFormula>
    </tableColumn>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3:X3"/>
  <sheetViews>
    <sheetView topLeftCell="A11" workbookViewId="0">
      <selection activeCell="Y1" sqref="Y1:XFD1048576"/>
    </sheetView>
  </sheetViews>
  <sheetFormatPr defaultColWidth="0" defaultRowHeight="15" x14ac:dyDescent="0.25"/>
  <cols>
    <col min="1" max="24" width="9.140625" style="2" customWidth="1"/>
    <col min="25" max="16384" width="9.140625" style="2" hidden="1"/>
  </cols>
  <sheetData>
    <row r="3" spans="6:6" x14ac:dyDescent="0.25">
      <c r="F3" s="1"/>
    </row>
  </sheetData>
  <sheetProtection password="C8BB" sheet="1" objects="1" scenarios="1" selectLockedCells="1" selectUn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O101"/>
  <sheetViews>
    <sheetView zoomScale="90" zoomScaleNormal="90" workbookViewId="0">
      <pane xSplit="3" ySplit="1" topLeftCell="L8" activePane="bottomRight" state="frozen"/>
      <selection pane="topRight" activeCell="D1" sqref="D1"/>
      <selection pane="bottomLeft" activeCell="A2" sqref="A2"/>
      <selection pane="bottomRight" activeCell="K10" sqref="K10:L10"/>
    </sheetView>
  </sheetViews>
  <sheetFormatPr defaultColWidth="0" defaultRowHeight="15" x14ac:dyDescent="0.25"/>
  <cols>
    <col min="1" max="1" width="29.7109375" style="7" customWidth="1"/>
    <col min="2" max="3" width="46.140625" style="7" customWidth="1"/>
    <col min="4" max="4" width="25.7109375" style="7" customWidth="1"/>
    <col min="5" max="5" width="39.7109375" style="7" customWidth="1"/>
    <col min="6" max="6" width="34.85546875" style="7" customWidth="1"/>
    <col min="7" max="8" width="46.140625" style="7" customWidth="1"/>
    <col min="9" max="9" width="24.7109375" style="29" customWidth="1"/>
    <col min="10" max="10" width="45.7109375" style="29" customWidth="1"/>
    <col min="11" max="11" width="46.140625" style="7" customWidth="1"/>
    <col min="12" max="12" width="41" style="7" customWidth="1"/>
    <col min="13" max="13" width="33.140625" style="7" bestFit="1" customWidth="1"/>
    <col min="14" max="14" width="17.42578125" style="7" hidden="1" customWidth="1"/>
    <col min="15" max="15" width="3.5703125" hidden="1" customWidth="1"/>
    <col min="16" max="16384" width="3.5703125" style="7" hidden="1"/>
  </cols>
  <sheetData>
    <row r="1" spans="1:14" s="13" customFormat="1" ht="110.25" x14ac:dyDescent="0.25">
      <c r="A1" s="11" t="s">
        <v>46</v>
      </c>
      <c r="B1" s="11" t="s">
        <v>48</v>
      </c>
      <c r="C1" s="11" t="s">
        <v>49</v>
      </c>
      <c r="D1" s="11" t="s">
        <v>50</v>
      </c>
      <c r="E1" s="11" t="s">
        <v>17</v>
      </c>
      <c r="F1" s="11" t="s">
        <v>0</v>
      </c>
      <c r="G1" s="12" t="s">
        <v>15</v>
      </c>
      <c r="H1" s="12" t="s">
        <v>19</v>
      </c>
      <c r="I1" s="25" t="s">
        <v>23</v>
      </c>
      <c r="J1" s="14" t="s">
        <v>28</v>
      </c>
      <c r="K1" s="14" t="s">
        <v>1</v>
      </c>
      <c r="L1" s="14" t="s">
        <v>30</v>
      </c>
      <c r="M1" s="14" t="s">
        <v>31</v>
      </c>
      <c r="N1" s="14" t="s">
        <v>21</v>
      </c>
    </row>
    <row r="2" spans="1:14" s="6" customFormat="1" ht="60" x14ac:dyDescent="0.25">
      <c r="A2" s="35" t="s">
        <v>47</v>
      </c>
      <c r="B2" s="35" t="s">
        <v>29</v>
      </c>
      <c r="C2" s="35" t="s">
        <v>27</v>
      </c>
      <c r="D2" s="35" t="s">
        <v>51</v>
      </c>
      <c r="E2" s="35" t="s">
        <v>18</v>
      </c>
      <c r="F2" s="35" t="s">
        <v>82</v>
      </c>
      <c r="G2" s="35" t="s">
        <v>52</v>
      </c>
      <c r="H2" s="35" t="s">
        <v>20</v>
      </c>
      <c r="I2" s="36">
        <v>0.7</v>
      </c>
      <c r="J2" s="35" t="s">
        <v>87</v>
      </c>
      <c r="K2" s="35">
        <v>100</v>
      </c>
      <c r="L2" s="35">
        <v>45</v>
      </c>
      <c r="M2" s="50">
        <f t="shared" ref="M2:M33" si="0">IF(ISERROR(N2), "N/A", N2)</f>
        <v>0.45</v>
      </c>
      <c r="N2" s="36">
        <f>IF(OR(Table1[[#This Row],[Total Number of Participants Meeting Standard of Success]]=0, Table1[[#This Row],[Total Number of Participants Measured]]=0), "", Table1[[#This Row],[Total Number of Participants Meeting Standard of Success]]/Table1[[#This Row],[Total Number of Participants Measured]])</f>
        <v>0.45</v>
      </c>
    </row>
    <row r="3" spans="1:14" s="6" customFormat="1" ht="45" x14ac:dyDescent="0.25">
      <c r="A3" s="35" t="s">
        <v>47</v>
      </c>
      <c r="B3" s="35" t="s">
        <v>29</v>
      </c>
      <c r="C3" s="35" t="s">
        <v>34</v>
      </c>
      <c r="D3" s="35" t="s">
        <v>51</v>
      </c>
      <c r="E3" s="35" t="s">
        <v>18</v>
      </c>
      <c r="F3" s="35" t="s">
        <v>86</v>
      </c>
      <c r="G3" s="35" t="s">
        <v>53</v>
      </c>
      <c r="H3" s="35" t="s">
        <v>54</v>
      </c>
      <c r="I3" s="36">
        <v>0.7</v>
      </c>
      <c r="J3" s="35" t="s">
        <v>44</v>
      </c>
      <c r="K3" s="35">
        <v>96</v>
      </c>
      <c r="L3" s="35" t="s">
        <v>20</v>
      </c>
      <c r="M3" s="50" t="str">
        <f t="shared" si="0"/>
        <v>N/A</v>
      </c>
      <c r="N3" s="36" t="e">
        <f>IF(OR(Table1[[#This Row],[Total Number of Participants Meeting Standard of Success]]=0, Table1[[#This Row],[Total Number of Participants Measured]]=0), "", Table1[[#This Row],[Total Number of Participants Meeting Standard of Success]]/Table1[[#This Row],[Total Number of Participants Measured]])</f>
        <v>#VALUE!</v>
      </c>
    </row>
    <row r="4" spans="1:14" s="6" customFormat="1" ht="60" x14ac:dyDescent="0.25">
      <c r="A4" s="21" t="s">
        <v>47</v>
      </c>
      <c r="B4" s="21" t="s">
        <v>88</v>
      </c>
      <c r="C4" s="21" t="s">
        <v>98</v>
      </c>
      <c r="D4" s="21" t="s">
        <v>62</v>
      </c>
      <c r="E4" s="21" t="s">
        <v>18</v>
      </c>
      <c r="F4" s="21" t="s">
        <v>82</v>
      </c>
      <c r="G4" s="21" t="s">
        <v>52</v>
      </c>
      <c r="H4" s="21" t="s">
        <v>20</v>
      </c>
      <c r="I4" s="27">
        <v>0.55000000000000004</v>
      </c>
      <c r="J4" s="60" t="s">
        <v>106</v>
      </c>
      <c r="K4" s="59">
        <v>44</v>
      </c>
      <c r="L4" s="16">
        <v>38</v>
      </c>
      <c r="M4" s="51">
        <f t="shared" si="0"/>
        <v>0.86363636363636365</v>
      </c>
      <c r="N4" s="49">
        <f>IF(OR(Table1[[#This Row],[Total Number of Participants Meeting Standard of Success]]=0, Table1[[#This Row],[Total Number of Participants Measured]]=0), "", Table1[[#This Row],[Total Number of Participants Meeting Standard of Success]]/Table1[[#This Row],[Total Number of Participants Measured]])</f>
        <v>0.86363636363636365</v>
      </c>
    </row>
    <row r="5" spans="1:14" s="6" customFormat="1" ht="45" x14ac:dyDescent="0.25">
      <c r="A5" s="21" t="s">
        <v>47</v>
      </c>
      <c r="B5" s="21" t="s">
        <v>88</v>
      </c>
      <c r="C5" s="21" t="s">
        <v>89</v>
      </c>
      <c r="D5" s="21" t="s">
        <v>62</v>
      </c>
      <c r="E5" s="21" t="s">
        <v>18</v>
      </c>
      <c r="F5" s="21" t="s">
        <v>86</v>
      </c>
      <c r="G5" s="21" t="s">
        <v>53</v>
      </c>
      <c r="H5" s="21" t="s">
        <v>54</v>
      </c>
      <c r="I5" s="27" t="s">
        <v>90</v>
      </c>
      <c r="J5" s="60" t="s">
        <v>91</v>
      </c>
      <c r="K5" s="59" t="s">
        <v>20</v>
      </c>
      <c r="L5" s="59" t="s">
        <v>20</v>
      </c>
      <c r="M5" s="51" t="str">
        <f t="shared" si="0"/>
        <v>N/A</v>
      </c>
      <c r="N5" s="49" t="e">
        <f>IF(OR(Table1[[#This Row],[Total Number of Participants Meeting Standard of Success]]=0, Table1[[#This Row],[Total Number of Participants Measured]]=0), "", Table1[[#This Row],[Total Number of Participants Meeting Standard of Success]]/Table1[[#This Row],[Total Number of Participants Measured]])</f>
        <v>#VALUE!</v>
      </c>
    </row>
    <row r="6" spans="1:14" s="6" customFormat="1" ht="45" x14ac:dyDescent="0.25">
      <c r="A6" s="21" t="s">
        <v>55</v>
      </c>
      <c r="B6" s="21" t="s">
        <v>92</v>
      </c>
      <c r="C6" s="21" t="s">
        <v>99</v>
      </c>
      <c r="D6" s="21" t="s">
        <v>62</v>
      </c>
      <c r="E6" s="21" t="s">
        <v>18</v>
      </c>
      <c r="F6" s="21" t="s">
        <v>82</v>
      </c>
      <c r="G6" s="21" t="s">
        <v>52</v>
      </c>
      <c r="H6" s="21" t="s">
        <v>20</v>
      </c>
      <c r="I6" s="27">
        <v>0.55000000000000004</v>
      </c>
      <c r="J6" s="60" t="s">
        <v>87</v>
      </c>
      <c r="K6" s="59">
        <v>44</v>
      </c>
      <c r="L6" s="59">
        <v>30</v>
      </c>
      <c r="M6" s="51">
        <f t="shared" si="0"/>
        <v>0.68181818181818177</v>
      </c>
      <c r="N6" s="49">
        <f>IF(OR(Table1[[#This Row],[Total Number of Participants Meeting Standard of Success]]=0, Table1[[#This Row],[Total Number of Participants Measured]]=0), "", Table1[[#This Row],[Total Number of Participants Meeting Standard of Success]]/Table1[[#This Row],[Total Number of Participants Measured]])</f>
        <v>0.68181818181818177</v>
      </c>
    </row>
    <row r="7" spans="1:14" s="6" customFormat="1" ht="45" x14ac:dyDescent="0.25">
      <c r="A7" s="21" t="s">
        <v>55</v>
      </c>
      <c r="B7" s="21" t="s">
        <v>92</v>
      </c>
      <c r="C7" s="21" t="s">
        <v>93</v>
      </c>
      <c r="D7" s="21" t="s">
        <v>62</v>
      </c>
      <c r="E7" s="21" t="s">
        <v>18</v>
      </c>
      <c r="F7" s="21" t="s">
        <v>86</v>
      </c>
      <c r="G7" s="21" t="s">
        <v>53</v>
      </c>
      <c r="H7" s="21" t="s">
        <v>54</v>
      </c>
      <c r="I7" s="27" t="s">
        <v>90</v>
      </c>
      <c r="J7" s="60" t="s">
        <v>91</v>
      </c>
      <c r="K7" s="59" t="s">
        <v>20</v>
      </c>
      <c r="L7" s="59" t="s">
        <v>20</v>
      </c>
      <c r="M7" s="51" t="str">
        <f t="shared" si="0"/>
        <v>N/A</v>
      </c>
      <c r="N7" s="49" t="e">
        <f>IF(OR(Table1[[#This Row],[Total Number of Participants Meeting Standard of Success]]=0, Table1[[#This Row],[Total Number of Participants Measured]]=0), "", Table1[[#This Row],[Total Number of Participants Meeting Standard of Success]]/Table1[[#This Row],[Total Number of Participants Measured]])</f>
        <v>#VALUE!</v>
      </c>
    </row>
    <row r="8" spans="1:14" s="6" customFormat="1" ht="45" x14ac:dyDescent="0.25">
      <c r="A8" s="21" t="s">
        <v>56</v>
      </c>
      <c r="B8" s="21" t="s">
        <v>94</v>
      </c>
      <c r="C8" s="21" t="s">
        <v>100</v>
      </c>
      <c r="D8" s="21" t="s">
        <v>62</v>
      </c>
      <c r="E8" s="21" t="s">
        <v>18</v>
      </c>
      <c r="F8" s="21" t="s">
        <v>82</v>
      </c>
      <c r="G8" s="21" t="s">
        <v>52</v>
      </c>
      <c r="H8" s="21" t="s">
        <v>20</v>
      </c>
      <c r="I8" s="27">
        <v>0.55000000000000004</v>
      </c>
      <c r="J8" s="60" t="s">
        <v>87</v>
      </c>
      <c r="K8" s="59">
        <v>44</v>
      </c>
      <c r="L8" s="59">
        <v>35</v>
      </c>
      <c r="M8" s="51">
        <f t="shared" si="0"/>
        <v>0.79545454545454541</v>
      </c>
      <c r="N8" s="49">
        <f>IF(OR(Table1[[#This Row],[Total Number of Participants Meeting Standard of Success]]=0, Table1[[#This Row],[Total Number of Participants Measured]]=0), "", Table1[[#This Row],[Total Number of Participants Meeting Standard of Success]]/Table1[[#This Row],[Total Number of Participants Measured]])</f>
        <v>0.79545454545454541</v>
      </c>
    </row>
    <row r="9" spans="1:14" s="6" customFormat="1" ht="45" x14ac:dyDescent="0.25">
      <c r="A9" s="21" t="s">
        <v>56</v>
      </c>
      <c r="B9" s="21" t="s">
        <v>94</v>
      </c>
      <c r="C9" s="21" t="s">
        <v>95</v>
      </c>
      <c r="D9" s="21" t="s">
        <v>62</v>
      </c>
      <c r="E9" s="21" t="s">
        <v>18</v>
      </c>
      <c r="F9" s="21" t="s">
        <v>86</v>
      </c>
      <c r="G9" s="21" t="s">
        <v>53</v>
      </c>
      <c r="H9" s="21" t="s">
        <v>54</v>
      </c>
      <c r="I9" s="27" t="s">
        <v>90</v>
      </c>
      <c r="J9" s="60" t="s">
        <v>91</v>
      </c>
      <c r="K9" s="59" t="s">
        <v>20</v>
      </c>
      <c r="L9" s="59" t="s">
        <v>20</v>
      </c>
      <c r="M9" s="51" t="str">
        <f t="shared" si="0"/>
        <v>N/A</v>
      </c>
      <c r="N9" s="49" t="e">
        <f>IF(OR(Table1[[#This Row],[Total Number of Participants Meeting Standard of Success]]=0, Table1[[#This Row],[Total Number of Participants Measured]]=0), "", Table1[[#This Row],[Total Number of Participants Meeting Standard of Success]]/Table1[[#This Row],[Total Number of Participants Measured]])</f>
        <v>#VALUE!</v>
      </c>
    </row>
    <row r="10" spans="1:14" s="6" customFormat="1" ht="45" x14ac:dyDescent="0.25">
      <c r="A10" s="21" t="s">
        <v>59</v>
      </c>
      <c r="B10" s="21" t="s">
        <v>97</v>
      </c>
      <c r="C10" s="21" t="s">
        <v>101</v>
      </c>
      <c r="D10" s="21" t="s">
        <v>62</v>
      </c>
      <c r="E10" s="21" t="s">
        <v>64</v>
      </c>
      <c r="F10" s="21" t="s">
        <v>77</v>
      </c>
      <c r="G10" s="21" t="s">
        <v>105</v>
      </c>
      <c r="H10" s="21" t="s">
        <v>20</v>
      </c>
      <c r="I10" s="27">
        <v>0.75</v>
      </c>
      <c r="J10" s="28" t="s">
        <v>107</v>
      </c>
      <c r="K10" s="59">
        <v>31</v>
      </c>
      <c r="L10" s="59">
        <v>22</v>
      </c>
      <c r="M10" s="51">
        <f t="shared" si="0"/>
        <v>0.70967741935483875</v>
      </c>
      <c r="N10" s="49">
        <f>IF(OR(Table1[[#This Row],[Total Number of Participants Meeting Standard of Success]]=0, Table1[[#This Row],[Total Number of Participants Measured]]=0), "", Table1[[#This Row],[Total Number of Participants Meeting Standard of Success]]/Table1[[#This Row],[Total Number of Participants Measured]])</f>
        <v>0.70967741935483875</v>
      </c>
    </row>
    <row r="11" spans="1:14" s="6" customFormat="1" ht="45" x14ac:dyDescent="0.25">
      <c r="A11" s="21" t="s">
        <v>60</v>
      </c>
      <c r="B11" s="21" t="s">
        <v>96</v>
      </c>
      <c r="C11" s="21" t="s">
        <v>102</v>
      </c>
      <c r="D11" s="21" t="s">
        <v>62</v>
      </c>
      <c r="E11" s="21" t="s">
        <v>64</v>
      </c>
      <c r="F11" s="21" t="s">
        <v>83</v>
      </c>
      <c r="G11" s="21" t="s">
        <v>105</v>
      </c>
      <c r="H11" s="21" t="s">
        <v>20</v>
      </c>
      <c r="I11" s="27">
        <v>0.7</v>
      </c>
      <c r="J11" s="60" t="s">
        <v>108</v>
      </c>
      <c r="K11" s="59">
        <v>44</v>
      </c>
      <c r="L11" s="59">
        <v>41</v>
      </c>
      <c r="M11" s="51">
        <f t="shared" si="0"/>
        <v>0.93181818181818177</v>
      </c>
      <c r="N11" s="49">
        <f>IF(OR(Table1[[#This Row],[Total Number of Participants Meeting Standard of Success]]=0, Table1[[#This Row],[Total Number of Participants Measured]]=0), "", Table1[[#This Row],[Total Number of Participants Meeting Standard of Success]]/Table1[[#This Row],[Total Number of Participants Measured]])</f>
        <v>0.93181818181818177</v>
      </c>
    </row>
    <row r="12" spans="1:14" s="6" customFormat="1" ht="45" x14ac:dyDescent="0.25">
      <c r="A12" s="21" t="s">
        <v>61</v>
      </c>
      <c r="B12" s="21" t="s">
        <v>104</v>
      </c>
      <c r="C12" s="21" t="s">
        <v>103</v>
      </c>
      <c r="D12" s="21" t="s">
        <v>62</v>
      </c>
      <c r="E12" s="21" t="s">
        <v>65</v>
      </c>
      <c r="F12" s="21" t="s">
        <v>76</v>
      </c>
      <c r="G12" s="21" t="s">
        <v>105</v>
      </c>
      <c r="H12" s="21" t="s">
        <v>20</v>
      </c>
      <c r="I12" s="27">
        <v>0.6</v>
      </c>
      <c r="J12" s="60" t="s">
        <v>109</v>
      </c>
      <c r="K12" s="59" t="s">
        <v>20</v>
      </c>
      <c r="L12" s="59" t="s">
        <v>110</v>
      </c>
      <c r="M12" s="51" t="str">
        <f t="shared" si="0"/>
        <v>N/A</v>
      </c>
      <c r="N12" s="49" t="e">
        <f>IF(OR(Table1[[#This Row],[Total Number of Participants Meeting Standard of Success]]=0, Table1[[#This Row],[Total Number of Participants Measured]]=0), "", Table1[[#This Row],[Total Number of Participants Meeting Standard of Success]]/Table1[[#This Row],[Total Number of Participants Measured]])</f>
        <v>#VALUE!</v>
      </c>
    </row>
    <row r="13" spans="1:14" s="6" customFormat="1" x14ac:dyDescent="0.25">
      <c r="A13" s="21"/>
      <c r="B13" s="21"/>
      <c r="C13" s="21"/>
      <c r="D13" s="21"/>
      <c r="E13" s="21"/>
      <c r="F13" s="21"/>
      <c r="G13" s="21"/>
      <c r="H13" s="21"/>
      <c r="I13" s="27"/>
      <c r="J13" s="60"/>
      <c r="K13" s="59"/>
      <c r="L13" s="59"/>
      <c r="M13" s="51" t="str">
        <f t="shared" si="0"/>
        <v/>
      </c>
      <c r="N13" s="49" t="str">
        <f>IF(OR(Table1[[#This Row],[Total Number of Participants Meeting Standard of Success]]=0, Table1[[#This Row],[Total Number of Participants Measured]]=0), "", Table1[[#This Row],[Total Number of Participants Meeting Standard of Success]]/Table1[[#This Row],[Total Number of Participants Measured]])</f>
        <v/>
      </c>
    </row>
    <row r="14" spans="1:14" s="6" customFormat="1" x14ac:dyDescent="0.25">
      <c r="A14" s="21"/>
      <c r="B14" s="21"/>
      <c r="C14" s="21"/>
      <c r="D14" s="21"/>
      <c r="E14" s="21"/>
      <c r="F14" s="21"/>
      <c r="G14" s="21"/>
      <c r="H14" s="21"/>
      <c r="I14" s="27"/>
      <c r="J14" s="60"/>
      <c r="K14" s="59"/>
      <c r="L14" s="59"/>
      <c r="M14" s="51" t="str">
        <f t="shared" si="0"/>
        <v/>
      </c>
      <c r="N14" s="49" t="str">
        <f>IF(OR(Table1[[#This Row],[Total Number of Participants Meeting Standard of Success]]=0, Table1[[#This Row],[Total Number of Participants Measured]]=0), "", Table1[[#This Row],[Total Number of Participants Meeting Standard of Success]]/Table1[[#This Row],[Total Number of Participants Measured]])</f>
        <v/>
      </c>
    </row>
    <row r="15" spans="1:14" s="6" customFormat="1" x14ac:dyDescent="0.25">
      <c r="A15" s="21"/>
      <c r="B15" s="21"/>
      <c r="C15" s="21"/>
      <c r="D15" s="21"/>
      <c r="E15" s="21"/>
      <c r="F15" s="21"/>
      <c r="G15" s="21"/>
      <c r="H15" s="21"/>
      <c r="I15" s="27"/>
      <c r="J15" s="60"/>
      <c r="K15" s="59"/>
      <c r="L15" s="59"/>
      <c r="M15" s="51" t="str">
        <f t="shared" si="0"/>
        <v/>
      </c>
      <c r="N15" s="49" t="str">
        <f>IF(OR(Table1[[#This Row],[Total Number of Participants Meeting Standard of Success]]=0, Table1[[#This Row],[Total Number of Participants Measured]]=0), "", Table1[[#This Row],[Total Number of Participants Meeting Standard of Success]]/Table1[[#This Row],[Total Number of Participants Measured]])</f>
        <v/>
      </c>
    </row>
    <row r="16" spans="1:14" s="6" customFormat="1" x14ac:dyDescent="0.25">
      <c r="A16" s="21"/>
      <c r="B16" s="21"/>
      <c r="C16" s="21"/>
      <c r="D16" s="21"/>
      <c r="E16" s="21"/>
      <c r="F16" s="21"/>
      <c r="G16" s="21"/>
      <c r="H16" s="21"/>
      <c r="I16" s="27"/>
      <c r="J16" s="60"/>
      <c r="K16" s="59"/>
      <c r="L16" s="59"/>
      <c r="M16" s="51" t="str">
        <f t="shared" si="0"/>
        <v/>
      </c>
      <c r="N16" s="49" t="str">
        <f>IF(OR(Table1[[#This Row],[Total Number of Participants Meeting Standard of Success]]=0, Table1[[#This Row],[Total Number of Participants Measured]]=0), "", Table1[[#This Row],[Total Number of Participants Meeting Standard of Success]]/Table1[[#This Row],[Total Number of Participants Measured]])</f>
        <v/>
      </c>
    </row>
    <row r="17" spans="1:14" s="6" customFormat="1" x14ac:dyDescent="0.25">
      <c r="A17" s="59"/>
      <c r="B17" s="59"/>
      <c r="C17" s="59"/>
      <c r="D17" s="59"/>
      <c r="E17" s="59"/>
      <c r="F17" s="59"/>
      <c r="G17" s="59"/>
      <c r="H17" s="59"/>
      <c r="I17" s="60"/>
      <c r="J17" s="60"/>
      <c r="K17" s="59"/>
      <c r="L17" s="59"/>
      <c r="M17" s="51" t="str">
        <f t="shared" si="0"/>
        <v/>
      </c>
      <c r="N17" s="49" t="str">
        <f>IF(OR(Table1[[#This Row],[Total Number of Participants Meeting Standard of Success]]=0, Table1[[#This Row],[Total Number of Participants Measured]]=0), "", Table1[[#This Row],[Total Number of Participants Meeting Standard of Success]]/Table1[[#This Row],[Total Number of Participants Measured]])</f>
        <v/>
      </c>
    </row>
    <row r="18" spans="1:14" s="6" customFormat="1" x14ac:dyDescent="0.25">
      <c r="A18" s="59"/>
      <c r="B18" s="59"/>
      <c r="C18" s="59"/>
      <c r="D18" s="59"/>
      <c r="E18" s="59"/>
      <c r="F18" s="59"/>
      <c r="G18" s="59"/>
      <c r="H18" s="59"/>
      <c r="I18" s="60"/>
      <c r="J18" s="60"/>
      <c r="K18" s="59"/>
      <c r="L18" s="59"/>
      <c r="M18" s="51" t="str">
        <f t="shared" si="0"/>
        <v/>
      </c>
      <c r="N18" s="49" t="str">
        <f>IF(OR(Table1[[#This Row],[Total Number of Participants Meeting Standard of Success]]=0, Table1[[#This Row],[Total Number of Participants Measured]]=0), "", Table1[[#This Row],[Total Number of Participants Meeting Standard of Success]]/Table1[[#This Row],[Total Number of Participants Measured]])</f>
        <v/>
      </c>
    </row>
    <row r="19" spans="1:14" s="6" customFormat="1" x14ac:dyDescent="0.25">
      <c r="A19" s="16"/>
      <c r="B19" s="16"/>
      <c r="C19" s="16"/>
      <c r="D19" s="16"/>
      <c r="E19" s="16"/>
      <c r="F19" s="16"/>
      <c r="G19" s="16"/>
      <c r="H19" s="16"/>
      <c r="I19" s="28"/>
      <c r="J19" s="28"/>
      <c r="K19" s="59"/>
      <c r="L19" s="59"/>
      <c r="M19" s="51" t="str">
        <f t="shared" si="0"/>
        <v/>
      </c>
      <c r="N19" s="49" t="str">
        <f>IF(OR(Table1[[#This Row],[Total Number of Participants Meeting Standard of Success]]=0, Table1[[#This Row],[Total Number of Participants Measured]]=0), "", Table1[[#This Row],[Total Number of Participants Meeting Standard of Success]]/Table1[[#This Row],[Total Number of Participants Measured]])</f>
        <v/>
      </c>
    </row>
    <row r="20" spans="1:14" s="6" customFormat="1" x14ac:dyDescent="0.25">
      <c r="A20" s="16"/>
      <c r="B20" s="16"/>
      <c r="C20" s="16"/>
      <c r="D20" s="16"/>
      <c r="E20" s="16"/>
      <c r="F20" s="16"/>
      <c r="G20" s="16"/>
      <c r="H20" s="16"/>
      <c r="I20" s="28"/>
      <c r="J20" s="28"/>
      <c r="K20" s="59"/>
      <c r="L20" s="59"/>
      <c r="M20" s="51" t="str">
        <f t="shared" si="0"/>
        <v/>
      </c>
      <c r="N20" s="49" t="str">
        <f>IF(OR(Table1[[#This Row],[Total Number of Participants Meeting Standard of Success]]=0, Table1[[#This Row],[Total Number of Participants Measured]]=0), "", Table1[[#This Row],[Total Number of Participants Meeting Standard of Success]]/Table1[[#This Row],[Total Number of Participants Measured]])</f>
        <v/>
      </c>
    </row>
    <row r="21" spans="1:14" s="6" customFormat="1" x14ac:dyDescent="0.25">
      <c r="A21" s="16"/>
      <c r="B21" s="16"/>
      <c r="C21" s="16"/>
      <c r="D21" s="16"/>
      <c r="E21" s="16"/>
      <c r="F21" s="16"/>
      <c r="G21" s="16"/>
      <c r="H21" s="16"/>
      <c r="I21" s="28"/>
      <c r="J21" s="28"/>
      <c r="K21" s="59"/>
      <c r="L21" s="59"/>
      <c r="M21" s="51" t="str">
        <f t="shared" si="0"/>
        <v/>
      </c>
      <c r="N21" s="49" t="str">
        <f>IF(OR(Table1[[#This Row],[Total Number of Participants Meeting Standard of Success]]=0, Table1[[#This Row],[Total Number of Participants Measured]]=0), "", Table1[[#This Row],[Total Number of Participants Meeting Standard of Success]]/Table1[[#This Row],[Total Number of Participants Measured]])</f>
        <v/>
      </c>
    </row>
    <row r="22" spans="1:14" s="6" customFormat="1" x14ac:dyDescent="0.25">
      <c r="A22" s="16"/>
      <c r="B22" s="16"/>
      <c r="C22" s="16"/>
      <c r="D22" s="16"/>
      <c r="E22" s="16"/>
      <c r="F22" s="16"/>
      <c r="G22" s="16"/>
      <c r="H22" s="16"/>
      <c r="I22" s="28"/>
      <c r="J22" s="28"/>
      <c r="K22" s="59"/>
      <c r="L22" s="59"/>
      <c r="M22" s="51" t="str">
        <f t="shared" si="0"/>
        <v/>
      </c>
      <c r="N22" s="49" t="str">
        <f>IF(OR(Table1[[#This Row],[Total Number of Participants Meeting Standard of Success]]=0, Table1[[#This Row],[Total Number of Participants Measured]]=0), "", Table1[[#This Row],[Total Number of Participants Meeting Standard of Success]]/Table1[[#This Row],[Total Number of Participants Measured]])</f>
        <v/>
      </c>
    </row>
    <row r="23" spans="1:14" s="6" customFormat="1" x14ac:dyDescent="0.25">
      <c r="A23" s="16"/>
      <c r="B23" s="16"/>
      <c r="C23" s="16"/>
      <c r="D23" s="16"/>
      <c r="E23" s="16"/>
      <c r="F23" s="16"/>
      <c r="G23" s="16"/>
      <c r="H23" s="16"/>
      <c r="I23" s="28"/>
      <c r="J23" s="28"/>
      <c r="K23" s="59"/>
      <c r="L23" s="59"/>
      <c r="M23" s="51" t="str">
        <f t="shared" si="0"/>
        <v/>
      </c>
      <c r="N23" s="49" t="str">
        <f>IF(OR(Table1[[#This Row],[Total Number of Participants Meeting Standard of Success]]=0, Table1[[#This Row],[Total Number of Participants Measured]]=0), "", Table1[[#This Row],[Total Number of Participants Meeting Standard of Success]]/Table1[[#This Row],[Total Number of Participants Measured]])</f>
        <v/>
      </c>
    </row>
    <row r="24" spans="1:14" s="6" customFormat="1" x14ac:dyDescent="0.25">
      <c r="A24" s="16"/>
      <c r="B24" s="16"/>
      <c r="C24" s="16"/>
      <c r="D24" s="16"/>
      <c r="E24" s="16"/>
      <c r="F24" s="16"/>
      <c r="G24" s="16"/>
      <c r="H24" s="16"/>
      <c r="I24" s="28"/>
      <c r="J24" s="28"/>
      <c r="K24" s="59"/>
      <c r="L24" s="59"/>
      <c r="M24" s="51" t="str">
        <f t="shared" si="0"/>
        <v/>
      </c>
      <c r="N24" s="49" t="str">
        <f>IF(OR(Table1[[#This Row],[Total Number of Participants Meeting Standard of Success]]=0, Table1[[#This Row],[Total Number of Participants Measured]]=0), "", Table1[[#This Row],[Total Number of Participants Meeting Standard of Success]]/Table1[[#This Row],[Total Number of Participants Measured]])</f>
        <v/>
      </c>
    </row>
    <row r="25" spans="1:14" s="6" customFormat="1" x14ac:dyDescent="0.25">
      <c r="A25" s="16"/>
      <c r="B25" s="16"/>
      <c r="C25" s="16"/>
      <c r="D25" s="16"/>
      <c r="E25" s="16"/>
      <c r="F25" s="16"/>
      <c r="G25" s="16"/>
      <c r="H25" s="16"/>
      <c r="I25" s="28"/>
      <c r="J25" s="28"/>
      <c r="K25" s="59"/>
      <c r="L25" s="59"/>
      <c r="M25" s="51" t="str">
        <f t="shared" si="0"/>
        <v/>
      </c>
      <c r="N25" s="49" t="str">
        <f>IF(OR(Table1[[#This Row],[Total Number of Participants Meeting Standard of Success]]=0, Table1[[#This Row],[Total Number of Participants Measured]]=0), "", Table1[[#This Row],[Total Number of Participants Meeting Standard of Success]]/Table1[[#This Row],[Total Number of Participants Measured]])</f>
        <v/>
      </c>
    </row>
    <row r="26" spans="1:14" s="6" customFormat="1" x14ac:dyDescent="0.25">
      <c r="A26" s="16"/>
      <c r="B26" s="16"/>
      <c r="C26" s="16"/>
      <c r="D26" s="16"/>
      <c r="E26" s="16"/>
      <c r="F26" s="16"/>
      <c r="G26" s="16"/>
      <c r="H26" s="16"/>
      <c r="I26" s="28"/>
      <c r="J26" s="28"/>
      <c r="K26" s="59"/>
      <c r="L26" s="59"/>
      <c r="M26" s="51" t="str">
        <f t="shared" si="0"/>
        <v/>
      </c>
      <c r="N26" s="49" t="str">
        <f>IF(OR(Table1[[#This Row],[Total Number of Participants Meeting Standard of Success]]=0, Table1[[#This Row],[Total Number of Participants Measured]]=0), "", Table1[[#This Row],[Total Number of Participants Meeting Standard of Success]]/Table1[[#This Row],[Total Number of Participants Measured]])</f>
        <v/>
      </c>
    </row>
    <row r="27" spans="1:14" s="6" customFormat="1" x14ac:dyDescent="0.25">
      <c r="A27" s="16"/>
      <c r="B27" s="16"/>
      <c r="C27" s="16"/>
      <c r="D27" s="16"/>
      <c r="E27" s="16"/>
      <c r="F27" s="16"/>
      <c r="G27" s="16"/>
      <c r="H27" s="16"/>
      <c r="I27" s="28"/>
      <c r="J27" s="28"/>
      <c r="K27" s="59"/>
      <c r="L27" s="59"/>
      <c r="M27" s="51" t="str">
        <f t="shared" si="0"/>
        <v/>
      </c>
      <c r="N27" s="49" t="str">
        <f>IF(OR(Table1[[#This Row],[Total Number of Participants Meeting Standard of Success]]=0, Table1[[#This Row],[Total Number of Participants Measured]]=0), "", Table1[[#This Row],[Total Number of Participants Meeting Standard of Success]]/Table1[[#This Row],[Total Number of Participants Measured]])</f>
        <v/>
      </c>
    </row>
    <row r="28" spans="1:14" s="6" customFormat="1" x14ac:dyDescent="0.25">
      <c r="A28" s="16"/>
      <c r="B28" s="16"/>
      <c r="C28" s="16"/>
      <c r="D28" s="16"/>
      <c r="E28" s="16"/>
      <c r="F28" s="16"/>
      <c r="G28" s="16"/>
      <c r="H28" s="16"/>
      <c r="I28" s="28"/>
      <c r="J28" s="28"/>
      <c r="K28" s="59"/>
      <c r="L28" s="59"/>
      <c r="M28" s="51" t="str">
        <f t="shared" si="0"/>
        <v/>
      </c>
      <c r="N28" s="49" t="str">
        <f>IF(OR(Table1[[#This Row],[Total Number of Participants Meeting Standard of Success]]=0, Table1[[#This Row],[Total Number of Participants Measured]]=0), "", Table1[[#This Row],[Total Number of Participants Meeting Standard of Success]]/Table1[[#This Row],[Total Number of Participants Measured]])</f>
        <v/>
      </c>
    </row>
    <row r="29" spans="1:14" s="6" customFormat="1" x14ac:dyDescent="0.25">
      <c r="A29" s="16"/>
      <c r="B29" s="16"/>
      <c r="C29" s="16"/>
      <c r="D29" s="16"/>
      <c r="E29" s="16"/>
      <c r="F29" s="16"/>
      <c r="G29" s="16"/>
      <c r="H29" s="16"/>
      <c r="I29" s="28"/>
      <c r="J29" s="28"/>
      <c r="K29" s="59"/>
      <c r="L29" s="59"/>
      <c r="M29" s="51" t="str">
        <f t="shared" si="0"/>
        <v/>
      </c>
      <c r="N29" s="49" t="str">
        <f>IF(OR(Table1[[#This Row],[Total Number of Participants Meeting Standard of Success]]=0, Table1[[#This Row],[Total Number of Participants Measured]]=0), "", Table1[[#This Row],[Total Number of Participants Meeting Standard of Success]]/Table1[[#This Row],[Total Number of Participants Measured]])</f>
        <v/>
      </c>
    </row>
    <row r="30" spans="1:14" s="6" customFormat="1" x14ac:dyDescent="0.25">
      <c r="A30" s="16"/>
      <c r="B30" s="16"/>
      <c r="C30" s="16"/>
      <c r="D30" s="16"/>
      <c r="E30" s="16"/>
      <c r="F30" s="16"/>
      <c r="G30" s="16"/>
      <c r="H30" s="16"/>
      <c r="I30" s="28"/>
      <c r="J30" s="28"/>
      <c r="K30" s="16"/>
      <c r="L30" s="16"/>
      <c r="M30" s="51" t="str">
        <f t="shared" si="0"/>
        <v/>
      </c>
      <c r="N30" s="49" t="str">
        <f>IF(OR(Table1[[#This Row],[Total Number of Participants Meeting Standard of Success]]=0, Table1[[#This Row],[Total Number of Participants Measured]]=0), "", Table1[[#This Row],[Total Number of Participants Meeting Standard of Success]]/Table1[[#This Row],[Total Number of Participants Measured]])</f>
        <v/>
      </c>
    </row>
    <row r="31" spans="1:14" s="6" customFormat="1" x14ac:dyDescent="0.25">
      <c r="A31" s="16"/>
      <c r="B31" s="16"/>
      <c r="C31" s="16"/>
      <c r="D31" s="16"/>
      <c r="E31" s="16"/>
      <c r="F31" s="16"/>
      <c r="G31" s="16"/>
      <c r="H31" s="16"/>
      <c r="I31" s="28"/>
      <c r="J31" s="28"/>
      <c r="K31" s="16"/>
      <c r="L31" s="16"/>
      <c r="M31" s="51" t="str">
        <f t="shared" si="0"/>
        <v/>
      </c>
      <c r="N31" s="49" t="str">
        <f>IF(OR(Table1[[#This Row],[Total Number of Participants Meeting Standard of Success]]=0, Table1[[#This Row],[Total Number of Participants Measured]]=0), "", Table1[[#This Row],[Total Number of Participants Meeting Standard of Success]]/Table1[[#This Row],[Total Number of Participants Measured]])</f>
        <v/>
      </c>
    </row>
    <row r="32" spans="1:14" s="6" customFormat="1" x14ac:dyDescent="0.25">
      <c r="A32" s="16"/>
      <c r="B32" s="16"/>
      <c r="C32" s="16"/>
      <c r="D32" s="16"/>
      <c r="E32" s="16"/>
      <c r="F32" s="16"/>
      <c r="G32" s="16"/>
      <c r="H32" s="16"/>
      <c r="I32" s="28"/>
      <c r="J32" s="28"/>
      <c r="K32" s="16"/>
      <c r="L32" s="16"/>
      <c r="M32" s="51" t="str">
        <f t="shared" si="0"/>
        <v/>
      </c>
      <c r="N32" s="49" t="str">
        <f>IF(OR(Table1[[#This Row],[Total Number of Participants Meeting Standard of Success]]=0, Table1[[#This Row],[Total Number of Participants Measured]]=0), "", Table1[[#This Row],[Total Number of Participants Meeting Standard of Success]]/Table1[[#This Row],[Total Number of Participants Measured]])</f>
        <v/>
      </c>
    </row>
    <row r="33" spans="1:14" s="6" customFormat="1" x14ac:dyDescent="0.25">
      <c r="A33" s="16"/>
      <c r="B33" s="16"/>
      <c r="C33" s="16"/>
      <c r="D33" s="16"/>
      <c r="E33" s="16"/>
      <c r="F33" s="16"/>
      <c r="G33" s="16"/>
      <c r="H33" s="16"/>
      <c r="I33" s="28"/>
      <c r="J33" s="28"/>
      <c r="K33" s="16"/>
      <c r="L33" s="16"/>
      <c r="M33" s="51" t="str">
        <f t="shared" si="0"/>
        <v/>
      </c>
      <c r="N33" s="49" t="str">
        <f>IF(OR(Table1[[#This Row],[Total Number of Participants Meeting Standard of Success]]=0, Table1[[#This Row],[Total Number of Participants Measured]]=0), "", Table1[[#This Row],[Total Number of Participants Meeting Standard of Success]]/Table1[[#This Row],[Total Number of Participants Measured]])</f>
        <v/>
      </c>
    </row>
    <row r="34" spans="1:14" s="6" customFormat="1" x14ac:dyDescent="0.25">
      <c r="A34" s="16"/>
      <c r="B34" s="16"/>
      <c r="C34" s="16"/>
      <c r="D34" s="16"/>
      <c r="E34" s="16"/>
      <c r="F34" s="16"/>
      <c r="G34" s="16"/>
      <c r="H34" s="16"/>
      <c r="I34" s="28"/>
      <c r="J34" s="28"/>
      <c r="K34" s="16"/>
      <c r="L34" s="16"/>
      <c r="M34" s="51" t="str">
        <f t="shared" ref="M34:M65" si="1">IF(ISERROR(N34), "N/A", N34)</f>
        <v/>
      </c>
      <c r="N34" s="49" t="str">
        <f>IF(OR(Table1[[#This Row],[Total Number of Participants Meeting Standard of Success]]=0, Table1[[#This Row],[Total Number of Participants Measured]]=0), "", Table1[[#This Row],[Total Number of Participants Meeting Standard of Success]]/Table1[[#This Row],[Total Number of Participants Measured]])</f>
        <v/>
      </c>
    </row>
    <row r="35" spans="1:14" s="6" customFormat="1" x14ac:dyDescent="0.25">
      <c r="A35" s="16"/>
      <c r="B35" s="16"/>
      <c r="C35" s="16"/>
      <c r="D35" s="16"/>
      <c r="E35" s="16"/>
      <c r="F35" s="16"/>
      <c r="G35" s="16"/>
      <c r="H35" s="16"/>
      <c r="I35" s="28"/>
      <c r="J35" s="28"/>
      <c r="K35" s="16"/>
      <c r="L35" s="16"/>
      <c r="M35" s="51" t="str">
        <f t="shared" si="1"/>
        <v/>
      </c>
      <c r="N35" s="49" t="str">
        <f>IF(OR(Table1[[#This Row],[Total Number of Participants Meeting Standard of Success]]=0, Table1[[#This Row],[Total Number of Participants Measured]]=0), "", Table1[[#This Row],[Total Number of Participants Meeting Standard of Success]]/Table1[[#This Row],[Total Number of Participants Measured]])</f>
        <v/>
      </c>
    </row>
    <row r="36" spans="1:14" s="6" customFormat="1" x14ac:dyDescent="0.25">
      <c r="A36" s="16"/>
      <c r="B36" s="16"/>
      <c r="C36" s="16"/>
      <c r="D36" s="16"/>
      <c r="E36" s="16"/>
      <c r="F36" s="16"/>
      <c r="G36" s="16"/>
      <c r="H36" s="16"/>
      <c r="I36" s="28"/>
      <c r="J36" s="28"/>
      <c r="K36" s="16"/>
      <c r="L36" s="16"/>
      <c r="M36" s="51" t="str">
        <f t="shared" si="1"/>
        <v/>
      </c>
      <c r="N36" s="49" t="str">
        <f>IF(OR(Table1[[#This Row],[Total Number of Participants Meeting Standard of Success]]=0, Table1[[#This Row],[Total Number of Participants Measured]]=0), "", Table1[[#This Row],[Total Number of Participants Meeting Standard of Success]]/Table1[[#This Row],[Total Number of Participants Measured]])</f>
        <v/>
      </c>
    </row>
    <row r="37" spans="1:14" s="6" customFormat="1" x14ac:dyDescent="0.25">
      <c r="A37" s="16"/>
      <c r="B37" s="16"/>
      <c r="C37" s="16"/>
      <c r="D37" s="16"/>
      <c r="E37" s="16"/>
      <c r="F37" s="16"/>
      <c r="G37" s="16"/>
      <c r="H37" s="16"/>
      <c r="I37" s="28"/>
      <c r="J37" s="28"/>
      <c r="K37" s="16"/>
      <c r="L37" s="16"/>
      <c r="M37" s="51" t="str">
        <f t="shared" si="1"/>
        <v/>
      </c>
      <c r="N37" s="49" t="str">
        <f>IF(OR(Table1[[#This Row],[Total Number of Participants Meeting Standard of Success]]=0, Table1[[#This Row],[Total Number of Participants Measured]]=0), "", Table1[[#This Row],[Total Number of Participants Meeting Standard of Success]]/Table1[[#This Row],[Total Number of Participants Measured]])</f>
        <v/>
      </c>
    </row>
    <row r="38" spans="1:14" s="6" customFormat="1" x14ac:dyDescent="0.25">
      <c r="A38" s="16"/>
      <c r="B38" s="16"/>
      <c r="C38" s="16"/>
      <c r="D38" s="16"/>
      <c r="E38" s="16"/>
      <c r="F38" s="16"/>
      <c r="G38" s="16"/>
      <c r="H38" s="16"/>
      <c r="I38" s="28"/>
      <c r="J38" s="28"/>
      <c r="K38" s="16"/>
      <c r="L38" s="16"/>
      <c r="M38" s="51" t="str">
        <f t="shared" si="1"/>
        <v/>
      </c>
      <c r="N38" s="49" t="str">
        <f>IF(OR(Table1[[#This Row],[Total Number of Participants Meeting Standard of Success]]=0, Table1[[#This Row],[Total Number of Participants Measured]]=0), "", Table1[[#This Row],[Total Number of Participants Meeting Standard of Success]]/Table1[[#This Row],[Total Number of Participants Measured]])</f>
        <v/>
      </c>
    </row>
    <row r="39" spans="1:14" s="6" customFormat="1" x14ac:dyDescent="0.25">
      <c r="A39" s="16"/>
      <c r="B39" s="16"/>
      <c r="C39" s="16"/>
      <c r="D39" s="16"/>
      <c r="E39" s="16"/>
      <c r="F39" s="16"/>
      <c r="G39" s="16"/>
      <c r="H39" s="16"/>
      <c r="I39" s="28"/>
      <c r="J39" s="28"/>
      <c r="K39" s="16"/>
      <c r="L39" s="16"/>
      <c r="M39" s="51" t="str">
        <f t="shared" si="1"/>
        <v/>
      </c>
      <c r="N39" s="49" t="str">
        <f>IF(OR(Table1[[#This Row],[Total Number of Participants Meeting Standard of Success]]=0, Table1[[#This Row],[Total Number of Participants Measured]]=0), "", Table1[[#This Row],[Total Number of Participants Meeting Standard of Success]]/Table1[[#This Row],[Total Number of Participants Measured]])</f>
        <v/>
      </c>
    </row>
    <row r="40" spans="1:14" s="6" customFormat="1" x14ac:dyDescent="0.25">
      <c r="A40" s="16"/>
      <c r="B40" s="16"/>
      <c r="C40" s="16"/>
      <c r="D40" s="16"/>
      <c r="E40" s="16"/>
      <c r="F40" s="16"/>
      <c r="G40" s="16"/>
      <c r="H40" s="16"/>
      <c r="I40" s="28"/>
      <c r="J40" s="28"/>
      <c r="K40" s="16"/>
      <c r="L40" s="16"/>
      <c r="M40" s="51" t="str">
        <f t="shared" si="1"/>
        <v/>
      </c>
      <c r="N40" s="49" t="str">
        <f>IF(OR(Table1[[#This Row],[Total Number of Participants Meeting Standard of Success]]=0, Table1[[#This Row],[Total Number of Participants Measured]]=0), "", Table1[[#This Row],[Total Number of Participants Meeting Standard of Success]]/Table1[[#This Row],[Total Number of Participants Measured]])</f>
        <v/>
      </c>
    </row>
    <row r="41" spans="1:14" s="6" customFormat="1" x14ac:dyDescent="0.25">
      <c r="A41" s="16"/>
      <c r="B41" s="16"/>
      <c r="C41" s="16"/>
      <c r="D41" s="16"/>
      <c r="E41" s="16"/>
      <c r="F41" s="16"/>
      <c r="G41" s="16"/>
      <c r="H41" s="16"/>
      <c r="I41" s="28"/>
      <c r="J41" s="28"/>
      <c r="K41" s="16"/>
      <c r="L41" s="16"/>
      <c r="M41" s="51" t="str">
        <f t="shared" si="1"/>
        <v/>
      </c>
      <c r="N41" s="49" t="str">
        <f>IF(OR(Table1[[#This Row],[Total Number of Participants Meeting Standard of Success]]=0, Table1[[#This Row],[Total Number of Participants Measured]]=0), "", Table1[[#This Row],[Total Number of Participants Meeting Standard of Success]]/Table1[[#This Row],[Total Number of Participants Measured]])</f>
        <v/>
      </c>
    </row>
    <row r="42" spans="1:14" s="6" customFormat="1" x14ac:dyDescent="0.25">
      <c r="A42" s="16"/>
      <c r="B42" s="16"/>
      <c r="C42" s="16"/>
      <c r="D42" s="16"/>
      <c r="E42" s="16"/>
      <c r="F42" s="16"/>
      <c r="G42" s="16"/>
      <c r="H42" s="16"/>
      <c r="I42" s="28"/>
      <c r="J42" s="28"/>
      <c r="K42" s="16"/>
      <c r="L42" s="16"/>
      <c r="M42" s="51" t="str">
        <f t="shared" si="1"/>
        <v/>
      </c>
      <c r="N42" s="49" t="str">
        <f>IF(OR(Table1[[#This Row],[Total Number of Participants Meeting Standard of Success]]=0, Table1[[#This Row],[Total Number of Participants Measured]]=0), "", Table1[[#This Row],[Total Number of Participants Meeting Standard of Success]]/Table1[[#This Row],[Total Number of Participants Measured]])</f>
        <v/>
      </c>
    </row>
    <row r="43" spans="1:14" s="6" customFormat="1" x14ac:dyDescent="0.25">
      <c r="A43" s="16"/>
      <c r="B43" s="16"/>
      <c r="C43" s="16"/>
      <c r="D43" s="16"/>
      <c r="E43" s="16"/>
      <c r="F43" s="16"/>
      <c r="G43" s="16"/>
      <c r="H43" s="16"/>
      <c r="I43" s="28"/>
      <c r="J43" s="28"/>
      <c r="K43" s="16"/>
      <c r="L43" s="16"/>
      <c r="M43" s="51" t="str">
        <f t="shared" si="1"/>
        <v/>
      </c>
      <c r="N43" s="49" t="str">
        <f>IF(OR(Table1[[#This Row],[Total Number of Participants Meeting Standard of Success]]=0, Table1[[#This Row],[Total Number of Participants Measured]]=0), "", Table1[[#This Row],[Total Number of Participants Meeting Standard of Success]]/Table1[[#This Row],[Total Number of Participants Measured]])</f>
        <v/>
      </c>
    </row>
    <row r="44" spans="1:14" s="6" customFormat="1" x14ac:dyDescent="0.25">
      <c r="A44" s="16"/>
      <c r="B44" s="16"/>
      <c r="C44" s="16"/>
      <c r="D44" s="16"/>
      <c r="E44" s="16"/>
      <c r="F44" s="16"/>
      <c r="G44" s="16"/>
      <c r="H44" s="16"/>
      <c r="I44" s="28"/>
      <c r="J44" s="28"/>
      <c r="K44" s="16"/>
      <c r="L44" s="16"/>
      <c r="M44" s="51" t="str">
        <f t="shared" si="1"/>
        <v/>
      </c>
      <c r="N44" s="49" t="str">
        <f>IF(OR(Table1[[#This Row],[Total Number of Participants Meeting Standard of Success]]=0, Table1[[#This Row],[Total Number of Participants Measured]]=0), "", Table1[[#This Row],[Total Number of Participants Meeting Standard of Success]]/Table1[[#This Row],[Total Number of Participants Measured]])</f>
        <v/>
      </c>
    </row>
    <row r="45" spans="1:14" s="6" customFormat="1" x14ac:dyDescent="0.25">
      <c r="A45" s="16"/>
      <c r="B45" s="16"/>
      <c r="C45" s="16"/>
      <c r="D45" s="16"/>
      <c r="E45" s="16"/>
      <c r="F45" s="16"/>
      <c r="G45" s="16"/>
      <c r="H45" s="16"/>
      <c r="I45" s="28"/>
      <c r="J45" s="28"/>
      <c r="K45" s="16"/>
      <c r="L45" s="16"/>
      <c r="M45" s="51" t="str">
        <f t="shared" si="1"/>
        <v/>
      </c>
      <c r="N45" s="49" t="str">
        <f>IF(OR(Table1[[#This Row],[Total Number of Participants Meeting Standard of Success]]=0, Table1[[#This Row],[Total Number of Participants Measured]]=0), "", Table1[[#This Row],[Total Number of Participants Meeting Standard of Success]]/Table1[[#This Row],[Total Number of Participants Measured]])</f>
        <v/>
      </c>
    </row>
    <row r="46" spans="1:14" s="6" customFormat="1" x14ac:dyDescent="0.25">
      <c r="A46" s="16"/>
      <c r="B46" s="16"/>
      <c r="C46" s="16"/>
      <c r="D46" s="16"/>
      <c r="E46" s="16"/>
      <c r="F46" s="16"/>
      <c r="G46" s="16"/>
      <c r="H46" s="16"/>
      <c r="I46" s="28"/>
      <c r="J46" s="28"/>
      <c r="K46" s="16"/>
      <c r="L46" s="16"/>
      <c r="M46" s="51" t="str">
        <f t="shared" si="1"/>
        <v/>
      </c>
      <c r="N46" s="49" t="str">
        <f>IF(OR(Table1[[#This Row],[Total Number of Participants Meeting Standard of Success]]=0, Table1[[#This Row],[Total Number of Participants Measured]]=0), "", Table1[[#This Row],[Total Number of Participants Meeting Standard of Success]]/Table1[[#This Row],[Total Number of Participants Measured]])</f>
        <v/>
      </c>
    </row>
    <row r="47" spans="1:14" s="6" customFormat="1" x14ac:dyDescent="0.25">
      <c r="A47" s="16"/>
      <c r="B47" s="16"/>
      <c r="C47" s="16"/>
      <c r="D47" s="16"/>
      <c r="E47" s="16"/>
      <c r="F47" s="16"/>
      <c r="G47" s="16"/>
      <c r="H47" s="16"/>
      <c r="I47" s="28"/>
      <c r="J47" s="28"/>
      <c r="K47" s="16"/>
      <c r="L47" s="16"/>
      <c r="M47" s="51" t="str">
        <f t="shared" si="1"/>
        <v/>
      </c>
      <c r="N47" s="49" t="str">
        <f>IF(OR(Table1[[#This Row],[Total Number of Participants Meeting Standard of Success]]=0, Table1[[#This Row],[Total Number of Participants Measured]]=0), "", Table1[[#This Row],[Total Number of Participants Meeting Standard of Success]]/Table1[[#This Row],[Total Number of Participants Measured]])</f>
        <v/>
      </c>
    </row>
    <row r="48" spans="1:14" s="6" customFormat="1" x14ac:dyDescent="0.25">
      <c r="A48" s="16"/>
      <c r="B48" s="16"/>
      <c r="C48" s="16"/>
      <c r="D48" s="16"/>
      <c r="E48" s="16"/>
      <c r="F48" s="16"/>
      <c r="G48" s="16"/>
      <c r="H48" s="16"/>
      <c r="I48" s="28"/>
      <c r="J48" s="28"/>
      <c r="K48" s="16"/>
      <c r="L48" s="16"/>
      <c r="M48" s="51" t="str">
        <f t="shared" si="1"/>
        <v/>
      </c>
      <c r="N48" s="49" t="str">
        <f>IF(OR(Table1[[#This Row],[Total Number of Participants Meeting Standard of Success]]=0, Table1[[#This Row],[Total Number of Participants Measured]]=0), "", Table1[[#This Row],[Total Number of Participants Meeting Standard of Success]]/Table1[[#This Row],[Total Number of Participants Measured]])</f>
        <v/>
      </c>
    </row>
    <row r="49" spans="1:14" s="6" customFormat="1" x14ac:dyDescent="0.25">
      <c r="A49" s="16"/>
      <c r="B49" s="16"/>
      <c r="C49" s="16"/>
      <c r="D49" s="16"/>
      <c r="E49" s="16"/>
      <c r="F49" s="16"/>
      <c r="G49" s="16"/>
      <c r="H49" s="16"/>
      <c r="I49" s="28"/>
      <c r="J49" s="28"/>
      <c r="K49" s="16"/>
      <c r="L49" s="16"/>
      <c r="M49" s="51" t="str">
        <f t="shared" si="1"/>
        <v/>
      </c>
      <c r="N49" s="49" t="str">
        <f>IF(OR(Table1[[#This Row],[Total Number of Participants Meeting Standard of Success]]=0, Table1[[#This Row],[Total Number of Participants Measured]]=0), "", Table1[[#This Row],[Total Number of Participants Meeting Standard of Success]]/Table1[[#This Row],[Total Number of Participants Measured]])</f>
        <v/>
      </c>
    </row>
    <row r="50" spans="1:14" s="6" customFormat="1" x14ac:dyDescent="0.25">
      <c r="A50" s="16"/>
      <c r="B50" s="16"/>
      <c r="C50" s="16"/>
      <c r="D50" s="16"/>
      <c r="E50" s="16"/>
      <c r="F50" s="16"/>
      <c r="G50" s="16"/>
      <c r="H50" s="16"/>
      <c r="I50" s="28"/>
      <c r="J50" s="28"/>
      <c r="K50" s="16"/>
      <c r="L50" s="16"/>
      <c r="M50" s="51" t="str">
        <f t="shared" si="1"/>
        <v/>
      </c>
      <c r="N50" s="49" t="str">
        <f>IF(OR(Table1[[#This Row],[Total Number of Participants Meeting Standard of Success]]=0, Table1[[#This Row],[Total Number of Participants Measured]]=0), "", Table1[[#This Row],[Total Number of Participants Meeting Standard of Success]]/Table1[[#This Row],[Total Number of Participants Measured]])</f>
        <v/>
      </c>
    </row>
    <row r="51" spans="1:14" s="6" customFormat="1" x14ac:dyDescent="0.25">
      <c r="A51" s="16"/>
      <c r="B51" s="16"/>
      <c r="C51" s="16"/>
      <c r="D51" s="16"/>
      <c r="E51" s="16"/>
      <c r="F51" s="16"/>
      <c r="G51" s="16"/>
      <c r="H51" s="16"/>
      <c r="I51" s="28"/>
      <c r="J51" s="28"/>
      <c r="K51" s="16"/>
      <c r="L51" s="16"/>
      <c r="M51" s="51" t="str">
        <f t="shared" si="1"/>
        <v/>
      </c>
      <c r="N51" s="49" t="str">
        <f>IF(OR(Table1[[#This Row],[Total Number of Participants Meeting Standard of Success]]=0, Table1[[#This Row],[Total Number of Participants Measured]]=0), "", Table1[[#This Row],[Total Number of Participants Meeting Standard of Success]]/Table1[[#This Row],[Total Number of Participants Measured]])</f>
        <v/>
      </c>
    </row>
    <row r="52" spans="1:14" s="6" customFormat="1" x14ac:dyDescent="0.25">
      <c r="A52" s="16"/>
      <c r="B52" s="16"/>
      <c r="C52" s="16"/>
      <c r="D52" s="16"/>
      <c r="E52" s="16"/>
      <c r="F52" s="16"/>
      <c r="G52" s="16"/>
      <c r="H52" s="16"/>
      <c r="I52" s="28"/>
      <c r="J52" s="28"/>
      <c r="K52" s="16"/>
      <c r="L52" s="16"/>
      <c r="M52" s="51" t="str">
        <f t="shared" si="1"/>
        <v/>
      </c>
      <c r="N52" s="49" t="str">
        <f>IF(OR(Table1[[#This Row],[Total Number of Participants Meeting Standard of Success]]=0, Table1[[#This Row],[Total Number of Participants Measured]]=0), "", Table1[[#This Row],[Total Number of Participants Meeting Standard of Success]]/Table1[[#This Row],[Total Number of Participants Measured]])</f>
        <v/>
      </c>
    </row>
    <row r="53" spans="1:14" s="6" customFormat="1" x14ac:dyDescent="0.25">
      <c r="A53" s="16"/>
      <c r="B53" s="16"/>
      <c r="C53" s="16"/>
      <c r="D53" s="16"/>
      <c r="E53" s="16"/>
      <c r="F53" s="16"/>
      <c r="G53" s="16"/>
      <c r="H53" s="16"/>
      <c r="I53" s="28"/>
      <c r="J53" s="28"/>
      <c r="K53" s="16"/>
      <c r="L53" s="16"/>
      <c r="M53" s="51" t="str">
        <f t="shared" si="1"/>
        <v/>
      </c>
      <c r="N53" s="49" t="str">
        <f>IF(OR(Table1[[#This Row],[Total Number of Participants Meeting Standard of Success]]=0, Table1[[#This Row],[Total Number of Participants Measured]]=0), "", Table1[[#This Row],[Total Number of Participants Meeting Standard of Success]]/Table1[[#This Row],[Total Number of Participants Measured]])</f>
        <v/>
      </c>
    </row>
    <row r="54" spans="1:14" s="6" customFormat="1" x14ac:dyDescent="0.25">
      <c r="A54" s="16"/>
      <c r="B54" s="16"/>
      <c r="C54" s="16"/>
      <c r="D54" s="16"/>
      <c r="E54" s="16"/>
      <c r="F54" s="16"/>
      <c r="G54" s="16"/>
      <c r="H54" s="16"/>
      <c r="I54" s="28"/>
      <c r="J54" s="28"/>
      <c r="K54" s="16"/>
      <c r="L54" s="16"/>
      <c r="M54" s="51" t="str">
        <f t="shared" si="1"/>
        <v/>
      </c>
      <c r="N54" s="49" t="str">
        <f>IF(OR(Table1[[#This Row],[Total Number of Participants Meeting Standard of Success]]=0, Table1[[#This Row],[Total Number of Participants Measured]]=0), "", Table1[[#This Row],[Total Number of Participants Meeting Standard of Success]]/Table1[[#This Row],[Total Number of Participants Measured]])</f>
        <v/>
      </c>
    </row>
    <row r="55" spans="1:14" s="6" customFormat="1" x14ac:dyDescent="0.25">
      <c r="A55" s="16"/>
      <c r="B55" s="16"/>
      <c r="C55" s="16"/>
      <c r="D55" s="16"/>
      <c r="E55" s="16"/>
      <c r="F55" s="16"/>
      <c r="G55" s="16"/>
      <c r="H55" s="16"/>
      <c r="I55" s="28"/>
      <c r="J55" s="28"/>
      <c r="K55" s="16"/>
      <c r="L55" s="16"/>
      <c r="M55" s="51" t="str">
        <f t="shared" si="1"/>
        <v/>
      </c>
      <c r="N55" s="49" t="str">
        <f>IF(OR(Table1[[#This Row],[Total Number of Participants Meeting Standard of Success]]=0, Table1[[#This Row],[Total Number of Participants Measured]]=0), "", Table1[[#This Row],[Total Number of Participants Meeting Standard of Success]]/Table1[[#This Row],[Total Number of Participants Measured]])</f>
        <v/>
      </c>
    </row>
    <row r="56" spans="1:14" s="6" customFormat="1" x14ac:dyDescent="0.25">
      <c r="A56" s="16"/>
      <c r="B56" s="16"/>
      <c r="C56" s="16"/>
      <c r="D56" s="16"/>
      <c r="E56" s="16"/>
      <c r="F56" s="16"/>
      <c r="G56" s="16"/>
      <c r="H56" s="16"/>
      <c r="I56" s="28"/>
      <c r="J56" s="28"/>
      <c r="K56" s="16"/>
      <c r="L56" s="16"/>
      <c r="M56" s="51" t="str">
        <f t="shared" si="1"/>
        <v/>
      </c>
      <c r="N56" s="49" t="str">
        <f>IF(OR(Table1[[#This Row],[Total Number of Participants Meeting Standard of Success]]=0, Table1[[#This Row],[Total Number of Participants Measured]]=0), "", Table1[[#This Row],[Total Number of Participants Meeting Standard of Success]]/Table1[[#This Row],[Total Number of Participants Measured]])</f>
        <v/>
      </c>
    </row>
    <row r="57" spans="1:14" s="6" customFormat="1" x14ac:dyDescent="0.25">
      <c r="A57" s="16"/>
      <c r="B57" s="16"/>
      <c r="C57" s="16"/>
      <c r="D57" s="16"/>
      <c r="E57" s="16"/>
      <c r="F57" s="16"/>
      <c r="G57" s="16"/>
      <c r="H57" s="16"/>
      <c r="I57" s="28"/>
      <c r="J57" s="28"/>
      <c r="K57" s="16"/>
      <c r="L57" s="16"/>
      <c r="M57" s="51" t="str">
        <f t="shared" si="1"/>
        <v/>
      </c>
      <c r="N57" s="49" t="str">
        <f>IF(OR(Table1[[#This Row],[Total Number of Participants Meeting Standard of Success]]=0, Table1[[#This Row],[Total Number of Participants Measured]]=0), "", Table1[[#This Row],[Total Number of Participants Meeting Standard of Success]]/Table1[[#This Row],[Total Number of Participants Measured]])</f>
        <v/>
      </c>
    </row>
    <row r="58" spans="1:14" s="6" customFormat="1" x14ac:dyDescent="0.25">
      <c r="A58" s="16"/>
      <c r="B58" s="16"/>
      <c r="C58" s="16"/>
      <c r="D58" s="16"/>
      <c r="E58" s="16"/>
      <c r="F58" s="16"/>
      <c r="G58" s="16"/>
      <c r="H58" s="16"/>
      <c r="I58" s="28"/>
      <c r="J58" s="28"/>
      <c r="K58" s="16"/>
      <c r="L58" s="16"/>
      <c r="M58" s="51" t="str">
        <f t="shared" si="1"/>
        <v/>
      </c>
      <c r="N58" s="49" t="str">
        <f>IF(OR(Table1[[#This Row],[Total Number of Participants Meeting Standard of Success]]=0, Table1[[#This Row],[Total Number of Participants Measured]]=0), "", Table1[[#This Row],[Total Number of Participants Meeting Standard of Success]]/Table1[[#This Row],[Total Number of Participants Measured]])</f>
        <v/>
      </c>
    </row>
    <row r="59" spans="1:14" s="6" customFormat="1" x14ac:dyDescent="0.25">
      <c r="A59" s="16"/>
      <c r="B59" s="16"/>
      <c r="C59" s="16"/>
      <c r="D59" s="16"/>
      <c r="E59" s="16"/>
      <c r="F59" s="16"/>
      <c r="G59" s="16"/>
      <c r="H59" s="16"/>
      <c r="I59" s="28"/>
      <c r="J59" s="28"/>
      <c r="K59" s="16"/>
      <c r="L59" s="16"/>
      <c r="M59" s="51" t="str">
        <f t="shared" si="1"/>
        <v/>
      </c>
      <c r="N59" s="49" t="str">
        <f>IF(OR(Table1[[#This Row],[Total Number of Participants Meeting Standard of Success]]=0, Table1[[#This Row],[Total Number of Participants Measured]]=0), "", Table1[[#This Row],[Total Number of Participants Meeting Standard of Success]]/Table1[[#This Row],[Total Number of Participants Measured]])</f>
        <v/>
      </c>
    </row>
    <row r="60" spans="1:14" s="6" customFormat="1" x14ac:dyDescent="0.25">
      <c r="A60" s="16"/>
      <c r="B60" s="16"/>
      <c r="C60" s="16"/>
      <c r="D60" s="16"/>
      <c r="E60" s="16"/>
      <c r="F60" s="16"/>
      <c r="G60" s="16"/>
      <c r="H60" s="16"/>
      <c r="I60" s="28"/>
      <c r="J60" s="28"/>
      <c r="K60" s="16"/>
      <c r="L60" s="16"/>
      <c r="M60" s="51" t="str">
        <f t="shared" si="1"/>
        <v/>
      </c>
      <c r="N60" s="49" t="str">
        <f>IF(OR(Table1[[#This Row],[Total Number of Participants Meeting Standard of Success]]=0, Table1[[#This Row],[Total Number of Participants Measured]]=0), "", Table1[[#This Row],[Total Number of Participants Meeting Standard of Success]]/Table1[[#This Row],[Total Number of Participants Measured]])</f>
        <v/>
      </c>
    </row>
    <row r="61" spans="1:14" s="6" customFormat="1" x14ac:dyDescent="0.25">
      <c r="A61" s="16"/>
      <c r="B61" s="16"/>
      <c r="C61" s="16"/>
      <c r="D61" s="16"/>
      <c r="E61" s="16"/>
      <c r="F61" s="16"/>
      <c r="G61" s="16"/>
      <c r="H61" s="16"/>
      <c r="I61" s="28"/>
      <c r="J61" s="28"/>
      <c r="K61" s="16"/>
      <c r="L61" s="16"/>
      <c r="M61" s="51" t="str">
        <f t="shared" si="1"/>
        <v/>
      </c>
      <c r="N61" s="49" t="str">
        <f>IF(OR(Table1[[#This Row],[Total Number of Participants Meeting Standard of Success]]=0, Table1[[#This Row],[Total Number of Participants Measured]]=0), "", Table1[[#This Row],[Total Number of Participants Meeting Standard of Success]]/Table1[[#This Row],[Total Number of Participants Measured]])</f>
        <v/>
      </c>
    </row>
    <row r="62" spans="1:14" s="6" customFormat="1" x14ac:dyDescent="0.25">
      <c r="A62" s="16"/>
      <c r="B62" s="16"/>
      <c r="C62" s="16"/>
      <c r="D62" s="16"/>
      <c r="E62" s="16"/>
      <c r="F62" s="16"/>
      <c r="G62" s="16"/>
      <c r="H62" s="16"/>
      <c r="I62" s="28"/>
      <c r="J62" s="28"/>
      <c r="K62" s="16"/>
      <c r="L62" s="16"/>
      <c r="M62" s="51" t="str">
        <f t="shared" si="1"/>
        <v/>
      </c>
      <c r="N62" s="49" t="str">
        <f>IF(OR(Table1[[#This Row],[Total Number of Participants Meeting Standard of Success]]=0, Table1[[#This Row],[Total Number of Participants Measured]]=0), "", Table1[[#This Row],[Total Number of Participants Meeting Standard of Success]]/Table1[[#This Row],[Total Number of Participants Measured]])</f>
        <v/>
      </c>
    </row>
    <row r="63" spans="1:14" s="6" customFormat="1" x14ac:dyDescent="0.25">
      <c r="A63" s="16"/>
      <c r="B63" s="16"/>
      <c r="C63" s="16"/>
      <c r="D63" s="16"/>
      <c r="E63" s="16"/>
      <c r="F63" s="16"/>
      <c r="G63" s="16"/>
      <c r="H63" s="16"/>
      <c r="I63" s="28"/>
      <c r="J63" s="28"/>
      <c r="K63" s="16"/>
      <c r="L63" s="16"/>
      <c r="M63" s="51" t="str">
        <f t="shared" si="1"/>
        <v/>
      </c>
      <c r="N63" s="49" t="str">
        <f>IF(OR(Table1[[#This Row],[Total Number of Participants Meeting Standard of Success]]=0, Table1[[#This Row],[Total Number of Participants Measured]]=0), "", Table1[[#This Row],[Total Number of Participants Meeting Standard of Success]]/Table1[[#This Row],[Total Number of Participants Measured]])</f>
        <v/>
      </c>
    </row>
    <row r="64" spans="1:14" s="6" customFormat="1" x14ac:dyDescent="0.25">
      <c r="A64" s="16"/>
      <c r="B64" s="16"/>
      <c r="C64" s="16"/>
      <c r="D64" s="16"/>
      <c r="E64" s="16"/>
      <c r="F64" s="16"/>
      <c r="G64" s="16"/>
      <c r="H64" s="16"/>
      <c r="I64" s="28"/>
      <c r="J64" s="28"/>
      <c r="K64" s="16"/>
      <c r="L64" s="16"/>
      <c r="M64" s="51" t="str">
        <f t="shared" si="1"/>
        <v/>
      </c>
      <c r="N64" s="49" t="str">
        <f>IF(OR(Table1[[#This Row],[Total Number of Participants Meeting Standard of Success]]=0, Table1[[#This Row],[Total Number of Participants Measured]]=0), "", Table1[[#This Row],[Total Number of Participants Meeting Standard of Success]]/Table1[[#This Row],[Total Number of Participants Measured]])</f>
        <v/>
      </c>
    </row>
    <row r="65" spans="1:14" s="6" customFormat="1" x14ac:dyDescent="0.25">
      <c r="A65" s="16"/>
      <c r="B65" s="16"/>
      <c r="C65" s="16"/>
      <c r="D65" s="16"/>
      <c r="E65" s="16"/>
      <c r="F65" s="16"/>
      <c r="G65" s="16"/>
      <c r="H65" s="16"/>
      <c r="I65" s="28"/>
      <c r="J65" s="28"/>
      <c r="K65" s="16"/>
      <c r="L65" s="16"/>
      <c r="M65" s="51" t="str">
        <f t="shared" si="1"/>
        <v/>
      </c>
      <c r="N65" s="49" t="str">
        <f>IF(OR(Table1[[#This Row],[Total Number of Participants Meeting Standard of Success]]=0, Table1[[#This Row],[Total Number of Participants Measured]]=0), "", Table1[[#This Row],[Total Number of Participants Meeting Standard of Success]]/Table1[[#This Row],[Total Number of Participants Measured]])</f>
        <v/>
      </c>
    </row>
    <row r="66" spans="1:14" s="6" customFormat="1" x14ac:dyDescent="0.25">
      <c r="A66" s="16"/>
      <c r="B66" s="16"/>
      <c r="C66" s="16"/>
      <c r="D66" s="16"/>
      <c r="E66" s="16"/>
      <c r="F66" s="16"/>
      <c r="G66" s="16"/>
      <c r="H66" s="16"/>
      <c r="I66" s="28"/>
      <c r="J66" s="28"/>
      <c r="K66" s="16"/>
      <c r="L66" s="16"/>
      <c r="M66" s="51" t="str">
        <f t="shared" ref="M66:M97" si="2">IF(ISERROR(N66), "N/A", N66)</f>
        <v/>
      </c>
      <c r="N66" s="49" t="str">
        <f>IF(OR(Table1[[#This Row],[Total Number of Participants Meeting Standard of Success]]=0, Table1[[#This Row],[Total Number of Participants Measured]]=0), "", Table1[[#This Row],[Total Number of Participants Meeting Standard of Success]]/Table1[[#This Row],[Total Number of Participants Measured]])</f>
        <v/>
      </c>
    </row>
    <row r="67" spans="1:14" s="6" customFormat="1" x14ac:dyDescent="0.25">
      <c r="A67" s="16"/>
      <c r="B67" s="16"/>
      <c r="C67" s="16"/>
      <c r="D67" s="16"/>
      <c r="E67" s="16"/>
      <c r="F67" s="16"/>
      <c r="G67" s="16"/>
      <c r="H67" s="16"/>
      <c r="I67" s="28"/>
      <c r="J67" s="28"/>
      <c r="K67" s="16"/>
      <c r="L67" s="16"/>
      <c r="M67" s="51" t="str">
        <f t="shared" si="2"/>
        <v/>
      </c>
      <c r="N67" s="49" t="str">
        <f>IF(OR(Table1[[#This Row],[Total Number of Participants Meeting Standard of Success]]=0, Table1[[#This Row],[Total Number of Participants Measured]]=0), "", Table1[[#This Row],[Total Number of Participants Meeting Standard of Success]]/Table1[[#This Row],[Total Number of Participants Measured]])</f>
        <v/>
      </c>
    </row>
    <row r="68" spans="1:14" s="6" customFormat="1" x14ac:dyDescent="0.25">
      <c r="A68" s="16"/>
      <c r="B68" s="16"/>
      <c r="C68" s="16"/>
      <c r="D68" s="16"/>
      <c r="E68" s="16"/>
      <c r="F68" s="16"/>
      <c r="G68" s="16"/>
      <c r="H68" s="16"/>
      <c r="I68" s="28"/>
      <c r="J68" s="28"/>
      <c r="K68" s="16"/>
      <c r="L68" s="16"/>
      <c r="M68" s="51" t="str">
        <f t="shared" si="2"/>
        <v/>
      </c>
      <c r="N68" s="49" t="str">
        <f>IF(OR(Table1[[#This Row],[Total Number of Participants Meeting Standard of Success]]=0, Table1[[#This Row],[Total Number of Participants Measured]]=0), "", Table1[[#This Row],[Total Number of Participants Meeting Standard of Success]]/Table1[[#This Row],[Total Number of Participants Measured]])</f>
        <v/>
      </c>
    </row>
    <row r="69" spans="1:14" s="6" customFormat="1" x14ac:dyDescent="0.25">
      <c r="A69" s="16"/>
      <c r="B69" s="16"/>
      <c r="C69" s="16"/>
      <c r="D69" s="16"/>
      <c r="E69" s="16"/>
      <c r="F69" s="16"/>
      <c r="G69" s="16"/>
      <c r="H69" s="16"/>
      <c r="I69" s="28"/>
      <c r="J69" s="28"/>
      <c r="K69" s="16"/>
      <c r="L69" s="16"/>
      <c r="M69" s="51" t="str">
        <f t="shared" si="2"/>
        <v/>
      </c>
      <c r="N69" s="49" t="str">
        <f>IF(OR(Table1[[#This Row],[Total Number of Participants Meeting Standard of Success]]=0, Table1[[#This Row],[Total Number of Participants Measured]]=0), "", Table1[[#This Row],[Total Number of Participants Meeting Standard of Success]]/Table1[[#This Row],[Total Number of Participants Measured]])</f>
        <v/>
      </c>
    </row>
    <row r="70" spans="1:14" s="6" customFormat="1" x14ac:dyDescent="0.25">
      <c r="A70" s="16"/>
      <c r="B70" s="16"/>
      <c r="C70" s="16"/>
      <c r="D70" s="16"/>
      <c r="E70" s="16"/>
      <c r="F70" s="16"/>
      <c r="G70" s="16"/>
      <c r="H70" s="16"/>
      <c r="I70" s="28"/>
      <c r="J70" s="28"/>
      <c r="K70" s="16"/>
      <c r="L70" s="16"/>
      <c r="M70" s="51" t="str">
        <f t="shared" si="2"/>
        <v/>
      </c>
      <c r="N70" s="49" t="str">
        <f>IF(OR(Table1[[#This Row],[Total Number of Participants Meeting Standard of Success]]=0, Table1[[#This Row],[Total Number of Participants Measured]]=0), "", Table1[[#This Row],[Total Number of Participants Meeting Standard of Success]]/Table1[[#This Row],[Total Number of Participants Measured]])</f>
        <v/>
      </c>
    </row>
    <row r="71" spans="1:14" s="6" customFormat="1" x14ac:dyDescent="0.25">
      <c r="A71" s="16"/>
      <c r="B71" s="16"/>
      <c r="C71" s="16"/>
      <c r="D71" s="16"/>
      <c r="E71" s="16"/>
      <c r="F71" s="16"/>
      <c r="G71" s="16"/>
      <c r="H71" s="16"/>
      <c r="I71" s="28"/>
      <c r="J71" s="28"/>
      <c r="K71" s="16"/>
      <c r="L71" s="16"/>
      <c r="M71" s="51" t="str">
        <f t="shared" si="2"/>
        <v/>
      </c>
      <c r="N71" s="49" t="str">
        <f>IF(OR(Table1[[#This Row],[Total Number of Participants Meeting Standard of Success]]=0, Table1[[#This Row],[Total Number of Participants Measured]]=0), "", Table1[[#This Row],[Total Number of Participants Meeting Standard of Success]]/Table1[[#This Row],[Total Number of Participants Measured]])</f>
        <v/>
      </c>
    </row>
    <row r="72" spans="1:14" s="6" customFormat="1" x14ac:dyDescent="0.25">
      <c r="A72" s="16"/>
      <c r="B72" s="16"/>
      <c r="C72" s="16"/>
      <c r="D72" s="16"/>
      <c r="E72" s="16"/>
      <c r="F72" s="16"/>
      <c r="G72" s="16"/>
      <c r="H72" s="16"/>
      <c r="I72" s="28"/>
      <c r="J72" s="28"/>
      <c r="K72" s="16"/>
      <c r="L72" s="16"/>
      <c r="M72" s="51" t="str">
        <f t="shared" si="2"/>
        <v/>
      </c>
      <c r="N72" s="49" t="str">
        <f>IF(OR(Table1[[#This Row],[Total Number of Participants Meeting Standard of Success]]=0, Table1[[#This Row],[Total Number of Participants Measured]]=0), "", Table1[[#This Row],[Total Number of Participants Meeting Standard of Success]]/Table1[[#This Row],[Total Number of Participants Measured]])</f>
        <v/>
      </c>
    </row>
    <row r="73" spans="1:14" s="6" customFormat="1" x14ac:dyDescent="0.25">
      <c r="A73" s="16"/>
      <c r="B73" s="16"/>
      <c r="C73" s="16"/>
      <c r="D73" s="16"/>
      <c r="E73" s="16"/>
      <c r="F73" s="16"/>
      <c r="G73" s="16"/>
      <c r="H73" s="16"/>
      <c r="I73" s="28"/>
      <c r="J73" s="28"/>
      <c r="K73" s="16"/>
      <c r="L73" s="16"/>
      <c r="M73" s="51" t="str">
        <f t="shared" si="2"/>
        <v/>
      </c>
      <c r="N73" s="49" t="str">
        <f>IF(OR(Table1[[#This Row],[Total Number of Participants Meeting Standard of Success]]=0, Table1[[#This Row],[Total Number of Participants Measured]]=0), "", Table1[[#This Row],[Total Number of Participants Meeting Standard of Success]]/Table1[[#This Row],[Total Number of Participants Measured]])</f>
        <v/>
      </c>
    </row>
    <row r="74" spans="1:14" s="6" customFormat="1" x14ac:dyDescent="0.25">
      <c r="A74" s="16"/>
      <c r="B74" s="16"/>
      <c r="C74" s="16"/>
      <c r="D74" s="16"/>
      <c r="E74" s="16"/>
      <c r="F74" s="16"/>
      <c r="G74" s="16"/>
      <c r="H74" s="16"/>
      <c r="I74" s="28"/>
      <c r="J74" s="28"/>
      <c r="K74" s="16"/>
      <c r="L74" s="16"/>
      <c r="M74" s="51" t="str">
        <f t="shared" si="2"/>
        <v/>
      </c>
      <c r="N74" s="49" t="str">
        <f>IF(OR(Table1[[#This Row],[Total Number of Participants Meeting Standard of Success]]=0, Table1[[#This Row],[Total Number of Participants Measured]]=0), "", Table1[[#This Row],[Total Number of Participants Meeting Standard of Success]]/Table1[[#This Row],[Total Number of Participants Measured]])</f>
        <v/>
      </c>
    </row>
    <row r="75" spans="1:14" s="6" customFormat="1" x14ac:dyDescent="0.25">
      <c r="A75" s="16"/>
      <c r="B75" s="16"/>
      <c r="C75" s="16"/>
      <c r="D75" s="16"/>
      <c r="E75" s="16"/>
      <c r="F75" s="16"/>
      <c r="G75" s="16"/>
      <c r="H75" s="16"/>
      <c r="I75" s="28"/>
      <c r="J75" s="28"/>
      <c r="K75" s="16"/>
      <c r="L75" s="16"/>
      <c r="M75" s="51" t="str">
        <f t="shared" si="2"/>
        <v/>
      </c>
      <c r="N75" s="49" t="str">
        <f>IF(OR(Table1[[#This Row],[Total Number of Participants Meeting Standard of Success]]=0, Table1[[#This Row],[Total Number of Participants Measured]]=0), "", Table1[[#This Row],[Total Number of Participants Meeting Standard of Success]]/Table1[[#This Row],[Total Number of Participants Measured]])</f>
        <v/>
      </c>
    </row>
    <row r="76" spans="1:14" s="6" customFormat="1" x14ac:dyDescent="0.25">
      <c r="A76" s="16"/>
      <c r="B76" s="16"/>
      <c r="C76" s="16"/>
      <c r="D76" s="16"/>
      <c r="E76" s="16"/>
      <c r="F76" s="16"/>
      <c r="G76" s="16"/>
      <c r="H76" s="16"/>
      <c r="I76" s="28"/>
      <c r="J76" s="28"/>
      <c r="K76" s="16"/>
      <c r="L76" s="16"/>
      <c r="M76" s="51" t="str">
        <f t="shared" si="2"/>
        <v/>
      </c>
      <c r="N76" s="49" t="str">
        <f>IF(OR(Table1[[#This Row],[Total Number of Participants Meeting Standard of Success]]=0, Table1[[#This Row],[Total Number of Participants Measured]]=0), "", Table1[[#This Row],[Total Number of Participants Meeting Standard of Success]]/Table1[[#This Row],[Total Number of Participants Measured]])</f>
        <v/>
      </c>
    </row>
    <row r="77" spans="1:14" s="6" customFormat="1" x14ac:dyDescent="0.25">
      <c r="A77" s="16"/>
      <c r="B77" s="16"/>
      <c r="C77" s="16"/>
      <c r="D77" s="16"/>
      <c r="E77" s="16"/>
      <c r="F77" s="16"/>
      <c r="G77" s="16"/>
      <c r="H77" s="16"/>
      <c r="I77" s="28"/>
      <c r="J77" s="28"/>
      <c r="K77" s="16"/>
      <c r="L77" s="16"/>
      <c r="M77" s="51" t="str">
        <f t="shared" si="2"/>
        <v/>
      </c>
      <c r="N77" s="49" t="str">
        <f>IF(OR(Table1[[#This Row],[Total Number of Participants Meeting Standard of Success]]=0, Table1[[#This Row],[Total Number of Participants Measured]]=0), "", Table1[[#This Row],[Total Number of Participants Meeting Standard of Success]]/Table1[[#This Row],[Total Number of Participants Measured]])</f>
        <v/>
      </c>
    </row>
    <row r="78" spans="1:14" s="6" customFormat="1" x14ac:dyDescent="0.25">
      <c r="A78" s="16"/>
      <c r="B78" s="16"/>
      <c r="C78" s="16"/>
      <c r="D78" s="16"/>
      <c r="E78" s="16"/>
      <c r="F78" s="16"/>
      <c r="G78" s="16"/>
      <c r="H78" s="16"/>
      <c r="I78" s="28"/>
      <c r="J78" s="28"/>
      <c r="K78" s="16"/>
      <c r="L78" s="16"/>
      <c r="M78" s="51" t="str">
        <f t="shared" si="2"/>
        <v/>
      </c>
      <c r="N78" s="49" t="str">
        <f>IF(OR(Table1[[#This Row],[Total Number of Participants Meeting Standard of Success]]=0, Table1[[#This Row],[Total Number of Participants Measured]]=0), "", Table1[[#This Row],[Total Number of Participants Meeting Standard of Success]]/Table1[[#This Row],[Total Number of Participants Measured]])</f>
        <v/>
      </c>
    </row>
    <row r="79" spans="1:14" s="6" customFormat="1" x14ac:dyDescent="0.25">
      <c r="A79" s="16"/>
      <c r="B79" s="16"/>
      <c r="C79" s="16"/>
      <c r="D79" s="16"/>
      <c r="E79" s="16"/>
      <c r="F79" s="16"/>
      <c r="G79" s="16"/>
      <c r="H79" s="16"/>
      <c r="I79" s="28"/>
      <c r="J79" s="28"/>
      <c r="K79" s="16"/>
      <c r="L79" s="16"/>
      <c r="M79" s="51" t="str">
        <f t="shared" si="2"/>
        <v/>
      </c>
      <c r="N79" s="49" t="str">
        <f>IF(OR(Table1[[#This Row],[Total Number of Participants Meeting Standard of Success]]=0, Table1[[#This Row],[Total Number of Participants Measured]]=0), "", Table1[[#This Row],[Total Number of Participants Meeting Standard of Success]]/Table1[[#This Row],[Total Number of Participants Measured]])</f>
        <v/>
      </c>
    </row>
    <row r="80" spans="1:14" s="6" customFormat="1" x14ac:dyDescent="0.25">
      <c r="A80" s="16"/>
      <c r="B80" s="16"/>
      <c r="C80" s="16"/>
      <c r="D80" s="16"/>
      <c r="E80" s="16"/>
      <c r="F80" s="16"/>
      <c r="G80" s="16"/>
      <c r="H80" s="16"/>
      <c r="I80" s="28"/>
      <c r="J80" s="28"/>
      <c r="K80" s="16"/>
      <c r="L80" s="16"/>
      <c r="M80" s="51" t="str">
        <f t="shared" si="2"/>
        <v/>
      </c>
      <c r="N80" s="49" t="str">
        <f>IF(OR(Table1[[#This Row],[Total Number of Participants Meeting Standard of Success]]=0, Table1[[#This Row],[Total Number of Participants Measured]]=0), "", Table1[[#This Row],[Total Number of Participants Meeting Standard of Success]]/Table1[[#This Row],[Total Number of Participants Measured]])</f>
        <v/>
      </c>
    </row>
    <row r="81" spans="1:14" s="6" customFormat="1" x14ac:dyDescent="0.25">
      <c r="A81" s="16"/>
      <c r="B81" s="16"/>
      <c r="C81" s="16"/>
      <c r="D81" s="16"/>
      <c r="E81" s="16"/>
      <c r="F81" s="16"/>
      <c r="G81" s="16"/>
      <c r="H81" s="16"/>
      <c r="I81" s="28"/>
      <c r="J81" s="28"/>
      <c r="K81" s="16"/>
      <c r="L81" s="16"/>
      <c r="M81" s="51" t="str">
        <f t="shared" si="2"/>
        <v/>
      </c>
      <c r="N81" s="49" t="str">
        <f>IF(OR(Table1[[#This Row],[Total Number of Participants Meeting Standard of Success]]=0, Table1[[#This Row],[Total Number of Participants Measured]]=0), "", Table1[[#This Row],[Total Number of Participants Meeting Standard of Success]]/Table1[[#This Row],[Total Number of Participants Measured]])</f>
        <v/>
      </c>
    </row>
    <row r="82" spans="1:14" s="6" customFormat="1" x14ac:dyDescent="0.25">
      <c r="A82" s="16"/>
      <c r="B82" s="16"/>
      <c r="C82" s="16"/>
      <c r="D82" s="16"/>
      <c r="E82" s="16"/>
      <c r="F82" s="16"/>
      <c r="G82" s="16"/>
      <c r="H82" s="16"/>
      <c r="I82" s="28"/>
      <c r="J82" s="28"/>
      <c r="K82" s="16"/>
      <c r="L82" s="16"/>
      <c r="M82" s="51" t="str">
        <f t="shared" si="2"/>
        <v/>
      </c>
      <c r="N82" s="49" t="str">
        <f>IF(OR(Table1[[#This Row],[Total Number of Participants Meeting Standard of Success]]=0, Table1[[#This Row],[Total Number of Participants Measured]]=0), "", Table1[[#This Row],[Total Number of Participants Meeting Standard of Success]]/Table1[[#This Row],[Total Number of Participants Measured]])</f>
        <v/>
      </c>
    </row>
    <row r="83" spans="1:14" s="6" customFormat="1" x14ac:dyDescent="0.25">
      <c r="A83" s="16"/>
      <c r="B83" s="16"/>
      <c r="C83" s="16"/>
      <c r="D83" s="16"/>
      <c r="E83" s="16"/>
      <c r="F83" s="16"/>
      <c r="G83" s="16"/>
      <c r="H83" s="16"/>
      <c r="I83" s="28"/>
      <c r="J83" s="28"/>
      <c r="K83" s="16"/>
      <c r="L83" s="16"/>
      <c r="M83" s="51" t="str">
        <f t="shared" si="2"/>
        <v/>
      </c>
      <c r="N83" s="49" t="str">
        <f>IF(OR(Table1[[#This Row],[Total Number of Participants Meeting Standard of Success]]=0, Table1[[#This Row],[Total Number of Participants Measured]]=0), "", Table1[[#This Row],[Total Number of Participants Meeting Standard of Success]]/Table1[[#This Row],[Total Number of Participants Measured]])</f>
        <v/>
      </c>
    </row>
    <row r="84" spans="1:14" s="6" customFormat="1" x14ac:dyDescent="0.25">
      <c r="A84" s="16"/>
      <c r="B84" s="16"/>
      <c r="C84" s="16"/>
      <c r="D84" s="16"/>
      <c r="E84" s="16"/>
      <c r="F84" s="16"/>
      <c r="G84" s="16"/>
      <c r="H84" s="16"/>
      <c r="I84" s="28"/>
      <c r="J84" s="28"/>
      <c r="K84" s="16"/>
      <c r="L84" s="16"/>
      <c r="M84" s="51" t="str">
        <f t="shared" si="2"/>
        <v/>
      </c>
      <c r="N84" s="49" t="str">
        <f>IF(OR(Table1[[#This Row],[Total Number of Participants Meeting Standard of Success]]=0, Table1[[#This Row],[Total Number of Participants Measured]]=0), "", Table1[[#This Row],[Total Number of Participants Meeting Standard of Success]]/Table1[[#This Row],[Total Number of Participants Measured]])</f>
        <v/>
      </c>
    </row>
    <row r="85" spans="1:14" s="6" customFormat="1" x14ac:dyDescent="0.25">
      <c r="A85" s="16"/>
      <c r="B85" s="16"/>
      <c r="C85" s="16"/>
      <c r="D85" s="16"/>
      <c r="E85" s="16"/>
      <c r="F85" s="16"/>
      <c r="G85" s="16"/>
      <c r="H85" s="16"/>
      <c r="I85" s="28"/>
      <c r="J85" s="28"/>
      <c r="K85" s="16"/>
      <c r="L85" s="16"/>
      <c r="M85" s="51" t="str">
        <f t="shared" si="2"/>
        <v/>
      </c>
      <c r="N85" s="49" t="str">
        <f>IF(OR(Table1[[#This Row],[Total Number of Participants Meeting Standard of Success]]=0, Table1[[#This Row],[Total Number of Participants Measured]]=0), "", Table1[[#This Row],[Total Number of Participants Meeting Standard of Success]]/Table1[[#This Row],[Total Number of Participants Measured]])</f>
        <v/>
      </c>
    </row>
    <row r="86" spans="1:14" s="6" customFormat="1" x14ac:dyDescent="0.25">
      <c r="A86" s="16"/>
      <c r="B86" s="16"/>
      <c r="C86" s="16"/>
      <c r="D86" s="16"/>
      <c r="E86" s="16"/>
      <c r="F86" s="16"/>
      <c r="G86" s="16"/>
      <c r="H86" s="16"/>
      <c r="I86" s="28"/>
      <c r="J86" s="28"/>
      <c r="K86" s="16"/>
      <c r="L86" s="16"/>
      <c r="M86" s="51" t="str">
        <f t="shared" si="2"/>
        <v/>
      </c>
      <c r="N86" s="49" t="str">
        <f>IF(OR(Table1[[#This Row],[Total Number of Participants Meeting Standard of Success]]=0, Table1[[#This Row],[Total Number of Participants Measured]]=0), "", Table1[[#This Row],[Total Number of Participants Meeting Standard of Success]]/Table1[[#This Row],[Total Number of Participants Measured]])</f>
        <v/>
      </c>
    </row>
    <row r="87" spans="1:14" s="6" customFormat="1" x14ac:dyDescent="0.25">
      <c r="A87" s="16"/>
      <c r="B87" s="16"/>
      <c r="C87" s="16"/>
      <c r="D87" s="16"/>
      <c r="E87" s="16"/>
      <c r="F87" s="16"/>
      <c r="G87" s="16"/>
      <c r="H87" s="16"/>
      <c r="I87" s="28"/>
      <c r="J87" s="28"/>
      <c r="K87" s="16"/>
      <c r="L87" s="16"/>
      <c r="M87" s="51" t="str">
        <f t="shared" si="2"/>
        <v/>
      </c>
      <c r="N87" s="49" t="str">
        <f>IF(OR(Table1[[#This Row],[Total Number of Participants Meeting Standard of Success]]=0, Table1[[#This Row],[Total Number of Participants Measured]]=0), "", Table1[[#This Row],[Total Number of Participants Meeting Standard of Success]]/Table1[[#This Row],[Total Number of Participants Measured]])</f>
        <v/>
      </c>
    </row>
    <row r="88" spans="1:14" s="6" customFormat="1" x14ac:dyDescent="0.25">
      <c r="A88" s="16"/>
      <c r="B88" s="16"/>
      <c r="C88" s="16"/>
      <c r="D88" s="16"/>
      <c r="E88" s="16"/>
      <c r="F88" s="16"/>
      <c r="G88" s="16"/>
      <c r="H88" s="16"/>
      <c r="I88" s="28"/>
      <c r="J88" s="28"/>
      <c r="K88" s="16"/>
      <c r="L88" s="16"/>
      <c r="M88" s="51" t="str">
        <f t="shared" si="2"/>
        <v/>
      </c>
      <c r="N88" s="49" t="str">
        <f>IF(OR(Table1[[#This Row],[Total Number of Participants Meeting Standard of Success]]=0, Table1[[#This Row],[Total Number of Participants Measured]]=0), "", Table1[[#This Row],[Total Number of Participants Meeting Standard of Success]]/Table1[[#This Row],[Total Number of Participants Measured]])</f>
        <v/>
      </c>
    </row>
    <row r="89" spans="1:14" s="6" customFormat="1" x14ac:dyDescent="0.25">
      <c r="A89" s="16"/>
      <c r="B89" s="16"/>
      <c r="C89" s="16"/>
      <c r="D89" s="16"/>
      <c r="E89" s="16"/>
      <c r="F89" s="16"/>
      <c r="G89" s="16"/>
      <c r="H89" s="16"/>
      <c r="I89" s="28"/>
      <c r="J89" s="28"/>
      <c r="K89" s="16"/>
      <c r="L89" s="16"/>
      <c r="M89" s="51" t="str">
        <f t="shared" si="2"/>
        <v/>
      </c>
      <c r="N89" s="49" t="str">
        <f>IF(OR(Table1[[#This Row],[Total Number of Participants Meeting Standard of Success]]=0, Table1[[#This Row],[Total Number of Participants Measured]]=0), "", Table1[[#This Row],[Total Number of Participants Meeting Standard of Success]]/Table1[[#This Row],[Total Number of Participants Measured]])</f>
        <v/>
      </c>
    </row>
    <row r="90" spans="1:14" s="6" customFormat="1" x14ac:dyDescent="0.25">
      <c r="A90" s="16"/>
      <c r="B90" s="16"/>
      <c r="C90" s="16"/>
      <c r="D90" s="16"/>
      <c r="E90" s="16"/>
      <c r="F90" s="16"/>
      <c r="G90" s="16"/>
      <c r="H90" s="16"/>
      <c r="I90" s="28"/>
      <c r="J90" s="28"/>
      <c r="K90" s="16"/>
      <c r="L90" s="16"/>
      <c r="M90" s="51" t="str">
        <f t="shared" si="2"/>
        <v/>
      </c>
      <c r="N90" s="49" t="str">
        <f>IF(OR(Table1[[#This Row],[Total Number of Participants Meeting Standard of Success]]=0, Table1[[#This Row],[Total Number of Participants Measured]]=0), "", Table1[[#This Row],[Total Number of Participants Meeting Standard of Success]]/Table1[[#This Row],[Total Number of Participants Measured]])</f>
        <v/>
      </c>
    </row>
    <row r="91" spans="1:14" s="6" customFormat="1" x14ac:dyDescent="0.25">
      <c r="A91" s="16"/>
      <c r="B91" s="16"/>
      <c r="C91" s="16"/>
      <c r="D91" s="16"/>
      <c r="E91" s="16"/>
      <c r="F91" s="16"/>
      <c r="G91" s="16"/>
      <c r="H91" s="16"/>
      <c r="I91" s="28"/>
      <c r="J91" s="28"/>
      <c r="K91" s="16"/>
      <c r="L91" s="16"/>
      <c r="M91" s="51" t="str">
        <f t="shared" si="2"/>
        <v/>
      </c>
      <c r="N91" s="49" t="str">
        <f>IF(OR(Table1[[#This Row],[Total Number of Participants Meeting Standard of Success]]=0, Table1[[#This Row],[Total Number of Participants Measured]]=0), "", Table1[[#This Row],[Total Number of Participants Meeting Standard of Success]]/Table1[[#This Row],[Total Number of Participants Measured]])</f>
        <v/>
      </c>
    </row>
    <row r="92" spans="1:14" s="6" customFormat="1" x14ac:dyDescent="0.25">
      <c r="A92" s="16"/>
      <c r="B92" s="16"/>
      <c r="C92" s="16"/>
      <c r="D92" s="16"/>
      <c r="E92" s="16"/>
      <c r="F92" s="16"/>
      <c r="G92" s="16"/>
      <c r="H92" s="16"/>
      <c r="I92" s="28"/>
      <c r="J92" s="28"/>
      <c r="K92" s="16"/>
      <c r="L92" s="16"/>
      <c r="M92" s="51" t="str">
        <f t="shared" si="2"/>
        <v/>
      </c>
      <c r="N92" s="49" t="str">
        <f>IF(OR(Table1[[#This Row],[Total Number of Participants Meeting Standard of Success]]=0, Table1[[#This Row],[Total Number of Participants Measured]]=0), "", Table1[[#This Row],[Total Number of Participants Meeting Standard of Success]]/Table1[[#This Row],[Total Number of Participants Measured]])</f>
        <v/>
      </c>
    </row>
    <row r="93" spans="1:14" s="6" customFormat="1" x14ac:dyDescent="0.25">
      <c r="A93" s="16"/>
      <c r="B93" s="16"/>
      <c r="C93" s="16"/>
      <c r="D93" s="16"/>
      <c r="E93" s="16"/>
      <c r="F93" s="16"/>
      <c r="G93" s="16"/>
      <c r="H93" s="16"/>
      <c r="I93" s="28"/>
      <c r="J93" s="28"/>
      <c r="K93" s="16"/>
      <c r="L93" s="16"/>
      <c r="M93" s="51" t="str">
        <f t="shared" si="2"/>
        <v/>
      </c>
      <c r="N93" s="49" t="str">
        <f>IF(OR(Table1[[#This Row],[Total Number of Participants Meeting Standard of Success]]=0, Table1[[#This Row],[Total Number of Participants Measured]]=0), "", Table1[[#This Row],[Total Number of Participants Meeting Standard of Success]]/Table1[[#This Row],[Total Number of Participants Measured]])</f>
        <v/>
      </c>
    </row>
    <row r="94" spans="1:14" s="6" customFormat="1" x14ac:dyDescent="0.25">
      <c r="A94" s="16"/>
      <c r="B94" s="16"/>
      <c r="C94" s="16"/>
      <c r="D94" s="16"/>
      <c r="E94" s="16"/>
      <c r="F94" s="16"/>
      <c r="G94" s="16"/>
      <c r="H94" s="16"/>
      <c r="I94" s="28"/>
      <c r="J94" s="28"/>
      <c r="K94" s="16"/>
      <c r="L94" s="16"/>
      <c r="M94" s="51" t="str">
        <f t="shared" si="2"/>
        <v/>
      </c>
      <c r="N94" s="49" t="str">
        <f>IF(OR(Table1[[#This Row],[Total Number of Participants Meeting Standard of Success]]=0, Table1[[#This Row],[Total Number of Participants Measured]]=0), "", Table1[[#This Row],[Total Number of Participants Meeting Standard of Success]]/Table1[[#This Row],[Total Number of Participants Measured]])</f>
        <v/>
      </c>
    </row>
    <row r="95" spans="1:14" s="6" customFormat="1" x14ac:dyDescent="0.25">
      <c r="A95" s="16"/>
      <c r="B95" s="16"/>
      <c r="C95" s="16"/>
      <c r="D95" s="16"/>
      <c r="E95" s="16"/>
      <c r="F95" s="16"/>
      <c r="G95" s="16"/>
      <c r="H95" s="16"/>
      <c r="I95" s="28"/>
      <c r="J95" s="28"/>
      <c r="K95" s="16"/>
      <c r="L95" s="16"/>
      <c r="M95" s="51" t="str">
        <f t="shared" si="2"/>
        <v/>
      </c>
      <c r="N95" s="49" t="str">
        <f>IF(OR(Table1[[#This Row],[Total Number of Participants Meeting Standard of Success]]=0, Table1[[#This Row],[Total Number of Participants Measured]]=0), "", Table1[[#This Row],[Total Number of Participants Meeting Standard of Success]]/Table1[[#This Row],[Total Number of Participants Measured]])</f>
        <v/>
      </c>
    </row>
    <row r="96" spans="1:14" s="6" customFormat="1" x14ac:dyDescent="0.25">
      <c r="A96" s="16"/>
      <c r="B96" s="16"/>
      <c r="C96" s="16"/>
      <c r="D96" s="16"/>
      <c r="E96" s="16"/>
      <c r="F96" s="16"/>
      <c r="G96" s="16"/>
      <c r="H96" s="16"/>
      <c r="I96" s="28"/>
      <c r="J96" s="28"/>
      <c r="K96" s="16"/>
      <c r="L96" s="16"/>
      <c r="M96" s="51" t="str">
        <f t="shared" si="2"/>
        <v/>
      </c>
      <c r="N96" s="49" t="str">
        <f>IF(OR(Table1[[#This Row],[Total Number of Participants Meeting Standard of Success]]=0, Table1[[#This Row],[Total Number of Participants Measured]]=0), "", Table1[[#This Row],[Total Number of Participants Meeting Standard of Success]]/Table1[[#This Row],[Total Number of Participants Measured]])</f>
        <v/>
      </c>
    </row>
    <row r="97" spans="1:14" s="6" customFormat="1" x14ac:dyDescent="0.25">
      <c r="A97" s="16"/>
      <c r="B97" s="16"/>
      <c r="C97" s="16"/>
      <c r="D97" s="16"/>
      <c r="E97" s="16"/>
      <c r="F97" s="16"/>
      <c r="G97" s="16"/>
      <c r="H97" s="16"/>
      <c r="I97" s="28"/>
      <c r="J97" s="28"/>
      <c r="K97" s="16"/>
      <c r="L97" s="16"/>
      <c r="M97" s="51" t="str">
        <f t="shared" si="2"/>
        <v/>
      </c>
      <c r="N97" s="49" t="str">
        <f>IF(OR(Table1[[#This Row],[Total Number of Participants Meeting Standard of Success]]=0, Table1[[#This Row],[Total Number of Participants Measured]]=0), "", Table1[[#This Row],[Total Number of Participants Meeting Standard of Success]]/Table1[[#This Row],[Total Number of Participants Measured]])</f>
        <v/>
      </c>
    </row>
    <row r="98" spans="1:14" s="6" customFormat="1" x14ac:dyDescent="0.25">
      <c r="A98" s="16"/>
      <c r="B98" s="16"/>
      <c r="C98" s="16"/>
      <c r="D98" s="16"/>
      <c r="E98" s="16"/>
      <c r="F98" s="16"/>
      <c r="G98" s="16"/>
      <c r="H98" s="16"/>
      <c r="I98" s="28"/>
      <c r="J98" s="28"/>
      <c r="K98" s="16"/>
      <c r="L98" s="16"/>
      <c r="M98" s="51" t="str">
        <f t="shared" ref="M98:M101" si="3">IF(ISERROR(N98), "N/A", N98)</f>
        <v/>
      </c>
      <c r="N98" s="49" t="str">
        <f>IF(OR(Table1[[#This Row],[Total Number of Participants Meeting Standard of Success]]=0, Table1[[#This Row],[Total Number of Participants Measured]]=0), "", Table1[[#This Row],[Total Number of Participants Meeting Standard of Success]]/Table1[[#This Row],[Total Number of Participants Measured]])</f>
        <v/>
      </c>
    </row>
    <row r="99" spans="1:14" s="6" customFormat="1" x14ac:dyDescent="0.25">
      <c r="A99" s="16"/>
      <c r="B99" s="16"/>
      <c r="C99" s="16"/>
      <c r="D99" s="16"/>
      <c r="E99" s="16"/>
      <c r="F99" s="16"/>
      <c r="G99" s="16"/>
      <c r="H99" s="16"/>
      <c r="I99" s="28"/>
      <c r="J99" s="28"/>
      <c r="K99" s="16"/>
      <c r="L99" s="16"/>
      <c r="M99" s="51" t="str">
        <f t="shared" si="3"/>
        <v/>
      </c>
      <c r="N99" s="49" t="str">
        <f>IF(OR(Table1[[#This Row],[Total Number of Participants Meeting Standard of Success]]=0, Table1[[#This Row],[Total Number of Participants Measured]]=0), "", Table1[[#This Row],[Total Number of Participants Meeting Standard of Success]]/Table1[[#This Row],[Total Number of Participants Measured]])</f>
        <v/>
      </c>
    </row>
    <row r="100" spans="1:14" s="6" customFormat="1" x14ac:dyDescent="0.25">
      <c r="A100" s="16"/>
      <c r="B100" s="16"/>
      <c r="C100" s="16"/>
      <c r="D100" s="16"/>
      <c r="E100" s="16"/>
      <c r="F100" s="16"/>
      <c r="G100" s="16"/>
      <c r="H100" s="16"/>
      <c r="I100" s="28"/>
      <c r="J100" s="28"/>
      <c r="K100" s="16"/>
      <c r="L100" s="16"/>
      <c r="M100" s="51" t="str">
        <f t="shared" si="3"/>
        <v/>
      </c>
      <c r="N100" s="49" t="str">
        <f>IF(OR(Table1[[#This Row],[Total Number of Participants Meeting Standard of Success]]=0, Table1[[#This Row],[Total Number of Participants Measured]]=0), "", Table1[[#This Row],[Total Number of Participants Meeting Standard of Success]]/Table1[[#This Row],[Total Number of Participants Measured]])</f>
        <v/>
      </c>
    </row>
    <row r="101" spans="1:14" s="6" customFormat="1" x14ac:dyDescent="0.25">
      <c r="A101" s="16"/>
      <c r="B101" s="16"/>
      <c r="C101" s="16"/>
      <c r="D101" s="16"/>
      <c r="E101" s="16"/>
      <c r="F101" s="16"/>
      <c r="G101" s="16"/>
      <c r="H101" s="16"/>
      <c r="I101" s="28"/>
      <c r="J101" s="28"/>
      <c r="K101" s="16"/>
      <c r="L101" s="16"/>
      <c r="M101" s="51" t="str">
        <f t="shared" si="3"/>
        <v/>
      </c>
      <c r="N101" s="49" t="str">
        <f>IF(OR(Table1[[#This Row],[Total Number of Participants Meeting Standard of Success]]=0, Table1[[#This Row],[Total Number of Participants Measured]]=0), "", Table1[[#This Row],[Total Number of Participants Meeting Standard of Success]]/Table1[[#This Row],[Total Number of Participants Measured]])</f>
        <v/>
      </c>
    </row>
  </sheetData>
  <sheetProtection password="C8BB" sheet="1" objects="1" scenarios="1" formatColumns="0" formatRows="0" selectLockedCells="1"/>
  <dataValidations count="6">
    <dataValidation type="custom" allowBlank="1" showInputMessage="1" showErrorMessage="1" error="Error: Total Number of Participants Meeting Success Criterion (Column K) cannot exceed Total Number of Participants Measured (Column J)." sqref="L4:L101">
      <formula1>$L4&lt;=$K4</formula1>
    </dataValidation>
    <dataValidation type="custom" allowBlank="1" showInputMessage="1" showErrorMessage="1" error="Error: Total Number of Participants Meeting Success Criterion (Column L) cannot exceed Total Number of Participants Measured (Column K)." sqref="L2">
      <formula1>$L2&lt;=$K2</formula1>
    </dataValidation>
    <dataValidation type="list" allowBlank="1" showInputMessage="1" showErrorMessage="1" sqref="A4:A101">
      <formula1>Domain</formula1>
    </dataValidation>
    <dataValidation type="list" allowBlank="1" showInputMessage="1" showErrorMessage="1" sqref="D4:D101">
      <formula1>GradeLevels</formula1>
    </dataValidation>
    <dataValidation type="list" allowBlank="1" showInputMessage="1" showErrorMessage="1" sqref="E4:E101">
      <formula1>ParticipantGroup</formula1>
    </dataValidation>
    <dataValidation type="list" allowBlank="1" showInputMessage="1" showErrorMessage="1" sqref="F6:F101 F2:F5">
      <formula1>Measure</formula1>
    </dataValidation>
  </dataValidations>
  <pageMargins left="0.7" right="0.7" top="0.75" bottom="0.75" header="0.3" footer="0.3"/>
  <pageSetup orientation="portrait" verticalDpi="597"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X1"/>
  <sheetViews>
    <sheetView zoomScaleNormal="100" workbookViewId="0">
      <selection activeCell="G123" sqref="G123"/>
    </sheetView>
  </sheetViews>
  <sheetFormatPr defaultColWidth="0" defaultRowHeight="15" x14ac:dyDescent="0.25"/>
  <cols>
    <col min="1" max="24" width="9.140625" style="3" customWidth="1"/>
    <col min="25" max="16384" width="9.140625" style="3" hidden="1"/>
  </cols>
  <sheetData/>
  <sheetProtection password="C8BB" sheet="1" objects="1" scenarios="1" selectLockedCells="1" selectUnlockedCell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J101"/>
  <sheetViews>
    <sheetView zoomScaleNormal="100" workbookViewId="0">
      <pane xSplit="2" ySplit="1" topLeftCell="C15" activePane="bottomRight" state="frozen"/>
      <selection pane="topRight" activeCell="C1" sqref="C1"/>
      <selection pane="bottomLeft" activeCell="A2" sqref="A2"/>
      <selection pane="bottomRight" activeCell="F5" sqref="F5"/>
    </sheetView>
  </sheetViews>
  <sheetFormatPr defaultColWidth="0" defaultRowHeight="15" x14ac:dyDescent="0.25"/>
  <cols>
    <col min="1" max="1" width="29.7109375" style="7" customWidth="1"/>
    <col min="2" max="2" width="46.140625" style="7" customWidth="1"/>
    <col min="3" max="3" width="25.7109375" style="7" customWidth="1"/>
    <col min="4" max="4" width="24.7109375" style="7" customWidth="1"/>
    <col min="5" max="5" width="33.7109375" style="7" customWidth="1"/>
    <col min="6" max="6" width="57.7109375" style="31" customWidth="1"/>
    <col min="7" max="7" width="57" style="31" customWidth="1"/>
    <col min="8" max="8" width="24.7109375" style="7" hidden="1" customWidth="1"/>
    <col min="9" max="16384" width="9.140625" style="7" hidden="1"/>
  </cols>
  <sheetData>
    <row r="1" spans="1:10" s="13" customFormat="1" ht="78.75" x14ac:dyDescent="0.25">
      <c r="A1" s="11" t="s">
        <v>46</v>
      </c>
      <c r="B1" s="11" t="s">
        <v>49</v>
      </c>
      <c r="C1" s="11" t="s">
        <v>50</v>
      </c>
      <c r="D1" s="11" t="s">
        <v>23</v>
      </c>
      <c r="E1" s="11" t="s">
        <v>32</v>
      </c>
      <c r="F1" s="20" t="s">
        <v>10</v>
      </c>
      <c r="G1" s="20" t="s">
        <v>11</v>
      </c>
      <c r="H1" s="13" t="s">
        <v>22</v>
      </c>
    </row>
    <row r="2" spans="1:10" ht="210" x14ac:dyDescent="0.25">
      <c r="A2" s="35" t="str">
        <f>IF(Table1[[#This Row],[Domain]]="", "", Table1[[#This Row],[Domain]])</f>
        <v>Academic - English Language Arts/Writing</v>
      </c>
      <c r="B2" s="35" t="str">
        <f>IF(Table1[[#This Row],[Objective Assessment]]="", "", Table1[[#This Row],[Objective Assessment]])</f>
        <v>70% of regularly participating students will improve to a satisfactory English/Language Arts grade or above, or maintain a high grade across the program year.</v>
      </c>
      <c r="C2" s="35" t="str">
        <f>IF(Table1[[#This Row],[Grade Levels Served]]="", "", Table1[[#This Row],[Grade Levels Served]])</f>
        <v>Elementary School</v>
      </c>
      <c r="D2" s="36">
        <f>IF(Table1[[#This Row],[Benchmark]]="", "", Table1[[#This Row],[Benchmark]])</f>
        <v>0.7</v>
      </c>
      <c r="E2" s="36">
        <f>IF(Table1[[#This Row],[% Meeting Standard of Success:
 Mid-Year Progress
(Auto Calculated)]]="", "", Table1[[#This Row],[% Meeting Standard of Success:
 Mid-Year Progress
(Auto Calculated)]])</f>
        <v>0.45</v>
      </c>
      <c r="F2" s="37" t="s">
        <v>33</v>
      </c>
      <c r="G2" s="37" t="s">
        <v>36</v>
      </c>
      <c r="H2" s="53" t="str">
        <f>Table1[[#This Row],[Measure]]</f>
        <v>Report Card Grades</v>
      </c>
      <c r="J2" s="52"/>
    </row>
    <row r="3" spans="1:10" ht="135" x14ac:dyDescent="0.25">
      <c r="A3" s="35" t="str">
        <f>IF(Table1[[#This Row],[Domain]]="", "", Table1[[#This Row],[Domain]])</f>
        <v>Academic - English Language Arts/Writing</v>
      </c>
      <c r="B3" s="35" t="str">
        <f>IF(Table1[[#This Row],[Objective Assessment]]="", "", Table1[[#This Row],[Objective Assessment]])</f>
        <v>70% of regularly participating students will improve to a satisfactory or above on English/Language Arts, or maintain an above satisfactory level.</v>
      </c>
      <c r="C3" s="35" t="str">
        <f>IF(Table1[[#This Row],[Grade Levels Served]]="", "", Table1[[#This Row],[Grade Levels Served]])</f>
        <v>Elementary School</v>
      </c>
      <c r="D3" s="36">
        <f>IF(Table1[[#This Row],[Benchmark]]="", "", Table1[[#This Row],[Benchmark]])</f>
        <v>0.7</v>
      </c>
      <c r="E3" s="36" t="str">
        <f>IF(Table1[[#This Row],[% Meeting Standard of Success:
 Mid-Year Progress
(Auto Calculated)]]="", "", Table1[[#This Row],[% Meeting Standard of Success:
 Mid-Year Progress
(Auto Calculated)]])</f>
        <v>N/A</v>
      </c>
      <c r="F3" s="55" t="s">
        <v>35</v>
      </c>
      <c r="G3" s="55" t="s">
        <v>37</v>
      </c>
      <c r="H3" s="53" t="str">
        <f>Table1[[#This Row],[Measure]]</f>
        <v>State Assessment (e.g. FSA)</v>
      </c>
    </row>
    <row r="4" spans="1:10" ht="60" x14ac:dyDescent="0.25">
      <c r="A4" s="21" t="str">
        <f>IF(Table1[[#This Row],[Domain]]="", "", Table1[[#This Row],[Domain]])</f>
        <v>Academic - English Language Arts/Writing</v>
      </c>
      <c r="B4" s="21" t="str">
        <f>IF(Table1[[#This Row],[Objective Assessment]]="", "", Table1[[#This Row],[Objective Assessment]])</f>
        <v>55% of regularly participating students will improve to a satisfactory English Language Arts grade or above, or maintain a high grade across the program year.</v>
      </c>
      <c r="C4" s="21" t="str">
        <f>IF(Table1[[#This Row],[Grade Levels Served]]="", "", Table1[[#This Row],[Grade Levels Served]])</f>
        <v>Middle School</v>
      </c>
      <c r="D4" s="27">
        <f>IF(Table1[[#This Row],[Benchmark]]="", "", Table1[[#This Row],[Benchmark]])</f>
        <v>0.55000000000000004</v>
      </c>
      <c r="E4" s="27">
        <f>IF(Table1[[#This Row],[% Meeting Standard of Success:
 Mid-Year Progress
(Auto Calculated)]]="", "", Table1[[#This Row],[% Meeting Standard of Success:
 Mid-Year Progress
(Auto Calculated)]])</f>
        <v>0.86363636363636365</v>
      </c>
      <c r="F4" s="30"/>
      <c r="G4" s="30"/>
      <c r="H4" s="54" t="str">
        <f>Table1[[#This Row],[Measure]]</f>
        <v>Report Card Grades</v>
      </c>
    </row>
    <row r="5" spans="1:10" ht="45" x14ac:dyDescent="0.25">
      <c r="A5" s="21" t="str">
        <f>IF(Table1[[#This Row],[Domain]]="", "", Table1[[#This Row],[Domain]])</f>
        <v>Academic - English Language Arts/Writing</v>
      </c>
      <c r="B5" s="21" t="str">
        <f>IF(Table1[[#This Row],[Objective Assessment]]="", "", Table1[[#This Row],[Objective Assessment]])</f>
        <v>% of regularly participating students will improve to a satisfactory level or above on English language Arts/writing or maintain an above satisfactory level.</v>
      </c>
      <c r="C5" s="21" t="str">
        <f>IF(Table1[[#This Row],[Grade Levels Served]]="", "", Table1[[#This Row],[Grade Levels Served]])</f>
        <v>Middle School</v>
      </c>
      <c r="D5" s="27" t="str">
        <f>IF(Table1[[#This Row],[Benchmark]]="", "", Table1[[#This Row],[Benchmark]])</f>
        <v>Required of awardees after award decisions</v>
      </c>
      <c r="E5" s="27" t="str">
        <f>IF(Table1[[#This Row],[% Meeting Standard of Success:
 Mid-Year Progress
(Auto Calculated)]]="", "", Table1[[#This Row],[% Meeting Standard of Success:
 Mid-Year Progress
(Auto Calculated)]])</f>
        <v>N/A</v>
      </c>
      <c r="F5" s="30"/>
      <c r="G5" s="30"/>
      <c r="H5" s="54" t="str">
        <f>Table1[[#This Row],[Measure]]</f>
        <v>State Assessment (e.g. FSA)</v>
      </c>
    </row>
    <row r="6" spans="1:10" ht="45" x14ac:dyDescent="0.25">
      <c r="A6" s="21" t="str">
        <f>IF(Table1[[#This Row],[Domain]]="", "", Table1[[#This Row],[Domain]])</f>
        <v>Academic - Mathematics</v>
      </c>
      <c r="B6" s="21" t="str">
        <f>IF(Table1[[#This Row],[Objective Assessment]]="", "", Table1[[#This Row],[Objective Assessment]])</f>
        <v>55% regularly participating students will improve to a satisfactory mathematics grade or above, or maintain a high grade across the program year.</v>
      </c>
      <c r="C6" s="21" t="str">
        <f>IF(Table1[[#This Row],[Grade Levels Served]]="", "", Table1[[#This Row],[Grade Levels Served]])</f>
        <v>Middle School</v>
      </c>
      <c r="D6" s="27">
        <f>IF(Table1[[#This Row],[Benchmark]]="", "", Table1[[#This Row],[Benchmark]])</f>
        <v>0.55000000000000004</v>
      </c>
      <c r="E6" s="27">
        <f>IF(Table1[[#This Row],[% Meeting Standard of Success:
 Mid-Year Progress
(Auto Calculated)]]="", "", Table1[[#This Row],[% Meeting Standard of Success:
 Mid-Year Progress
(Auto Calculated)]])</f>
        <v>0.68181818181818177</v>
      </c>
      <c r="F6" s="30"/>
      <c r="G6" s="30"/>
      <c r="H6" s="54" t="str">
        <f>Table1[[#This Row],[Measure]]</f>
        <v>Report Card Grades</v>
      </c>
    </row>
    <row r="7" spans="1:10" ht="45" x14ac:dyDescent="0.25">
      <c r="A7" s="21" t="str">
        <f>IF(Table1[[#This Row],[Domain]]="", "", Table1[[#This Row],[Domain]])</f>
        <v>Academic - Mathematics</v>
      </c>
      <c r="B7" s="21" t="str">
        <f>IF(Table1[[#This Row],[Objective Assessment]]="", "", Table1[[#This Row],[Objective Assessment]])</f>
        <v>% of regularly participating students will improve to a satisfactory level or above on mathematics or maintain an above satisfactory level.</v>
      </c>
      <c r="C7" s="21" t="str">
        <f>IF(Table1[[#This Row],[Grade Levels Served]]="", "", Table1[[#This Row],[Grade Levels Served]])</f>
        <v>Middle School</v>
      </c>
      <c r="D7" s="27" t="str">
        <f>IF(Table1[[#This Row],[Benchmark]]="", "", Table1[[#This Row],[Benchmark]])</f>
        <v>Required of awardees after award decisions</v>
      </c>
      <c r="E7" s="27" t="str">
        <f>IF(Table1[[#This Row],[% Meeting Standard of Success:
 Mid-Year Progress
(Auto Calculated)]]="", "", Table1[[#This Row],[% Meeting Standard of Success:
 Mid-Year Progress
(Auto Calculated)]])</f>
        <v>N/A</v>
      </c>
      <c r="F7" s="30"/>
      <c r="G7" s="30"/>
      <c r="H7" s="54" t="str">
        <f>Table1[[#This Row],[Measure]]</f>
        <v>State Assessment (e.g. FSA)</v>
      </c>
    </row>
    <row r="8" spans="1:10" ht="45" x14ac:dyDescent="0.25">
      <c r="A8" s="21" t="str">
        <f>IF(Table1[[#This Row],[Domain]]="", "", Table1[[#This Row],[Domain]])</f>
        <v>Academic - Science</v>
      </c>
      <c r="B8" s="21" t="str">
        <f>IF(Table1[[#This Row],[Objective Assessment]]="", "", Table1[[#This Row],[Objective Assessment]])</f>
        <v>55% regularly participating students will improve to a satisfactory science grade or above, or maintain a high grade across the program year.</v>
      </c>
      <c r="C8" s="21" t="str">
        <f>IF(Table1[[#This Row],[Grade Levels Served]]="", "", Table1[[#This Row],[Grade Levels Served]])</f>
        <v>Middle School</v>
      </c>
      <c r="D8" s="27">
        <f>IF(Table1[[#This Row],[Benchmark]]="", "", Table1[[#This Row],[Benchmark]])</f>
        <v>0.55000000000000004</v>
      </c>
      <c r="E8" s="27">
        <f>IF(Table1[[#This Row],[% Meeting Standard of Success:
 Mid-Year Progress
(Auto Calculated)]]="", "", Table1[[#This Row],[% Meeting Standard of Success:
 Mid-Year Progress
(Auto Calculated)]])</f>
        <v>0.79545454545454541</v>
      </c>
      <c r="F8" s="30"/>
      <c r="G8" s="30"/>
      <c r="H8" s="54" t="str">
        <f>Table1[[#This Row],[Measure]]</f>
        <v>Report Card Grades</v>
      </c>
    </row>
    <row r="9" spans="1:10" ht="45" x14ac:dyDescent="0.25">
      <c r="A9" s="21" t="str">
        <f>IF(Table1[[#This Row],[Domain]]="", "", Table1[[#This Row],[Domain]])</f>
        <v>Academic - Science</v>
      </c>
      <c r="B9" s="21" t="str">
        <f>IF(Table1[[#This Row],[Objective Assessment]]="", "", Table1[[#This Row],[Objective Assessment]])</f>
        <v>% of regularly participating students will improve to a proficient level on science or maintain an above proficiency level.</v>
      </c>
      <c r="C9" s="21" t="str">
        <f>IF(Table1[[#This Row],[Grade Levels Served]]="", "", Table1[[#This Row],[Grade Levels Served]])</f>
        <v>Middle School</v>
      </c>
      <c r="D9" s="27" t="str">
        <f>IF(Table1[[#This Row],[Benchmark]]="", "", Table1[[#This Row],[Benchmark]])</f>
        <v>Required of awardees after award decisions</v>
      </c>
      <c r="E9" s="27" t="str">
        <f>IF(Table1[[#This Row],[% Meeting Standard of Success:
 Mid-Year Progress
(Auto Calculated)]]="", "", Table1[[#This Row],[% Meeting Standard of Success:
 Mid-Year Progress
(Auto Calculated)]])</f>
        <v>N/A</v>
      </c>
      <c r="F9" s="30"/>
      <c r="G9" s="30"/>
      <c r="H9" s="54" t="str">
        <f>Table1[[#This Row],[Measure]]</f>
        <v>State Assessment (e.g. FSA)</v>
      </c>
    </row>
    <row r="10" spans="1:10" ht="45" x14ac:dyDescent="0.25">
      <c r="A10" s="21" t="str">
        <f>IF(Table1[[#This Row],[Domain]]="", "", Table1[[#This Row],[Domain]])</f>
        <v>Personal Enrichment - Health &amp; Nutrition</v>
      </c>
      <c r="B10" s="21" t="str">
        <f>IF(Table1[[#This Row],[Objective Assessment]]="", "", Table1[[#This Row],[Objective Assessment]])</f>
        <v>75% of participating students will increase their health knowledge as measured by perceptual survey (student).</v>
      </c>
      <c r="C10" s="21" t="str">
        <f>IF(Table1[[#This Row],[Grade Levels Served]]="", "", Table1[[#This Row],[Grade Levels Served]])</f>
        <v>Middle School</v>
      </c>
      <c r="D10" s="27">
        <f>IF(Table1[[#This Row],[Benchmark]]="", "", Table1[[#This Row],[Benchmark]])</f>
        <v>0.75</v>
      </c>
      <c r="E10" s="27">
        <f>IF(Table1[[#This Row],[% Meeting Standard of Success:
 Mid-Year Progress
(Auto Calculated)]]="", "", Table1[[#This Row],[% Meeting Standard of Success:
 Mid-Year Progress
(Auto Calculated)]])</f>
        <v>0.70967741935483875</v>
      </c>
      <c r="F10" s="30"/>
      <c r="G10" s="30"/>
      <c r="H10" s="54" t="str">
        <f>Table1[[#This Row],[Measure]]</f>
        <v>Perceptual Survey (student)</v>
      </c>
    </row>
    <row r="11" spans="1:10" ht="45" x14ac:dyDescent="0.25">
      <c r="A11" s="21" t="str">
        <f>IF(Table1[[#This Row],[Domain]]="", "", Table1[[#This Row],[Domain]])</f>
        <v>Dropout Prevention &amp; College/Career Readiness</v>
      </c>
      <c r="B11" s="21" t="str">
        <f>IF(Table1[[#This Row],[Objective Assessment]]="", "", Table1[[#This Row],[Objective Assessment]])</f>
        <v>70% of participating students will achieve their grade promotion as measured by school / district records.</v>
      </c>
      <c r="C11" s="21" t="str">
        <f>IF(Table1[[#This Row],[Grade Levels Served]]="", "", Table1[[#This Row],[Grade Levels Served]])</f>
        <v>Middle School</v>
      </c>
      <c r="D11" s="27">
        <f>IF(Table1[[#This Row],[Benchmark]]="", "", Table1[[#This Row],[Benchmark]])</f>
        <v>0.7</v>
      </c>
      <c r="E11" s="27">
        <f>IF(Table1[[#This Row],[% Meeting Standard of Success:
 Mid-Year Progress
(Auto Calculated)]]="", "", Table1[[#This Row],[% Meeting Standard of Success:
 Mid-Year Progress
(Auto Calculated)]])</f>
        <v>0.93181818181818177</v>
      </c>
      <c r="F11" s="30"/>
      <c r="G11" s="30"/>
      <c r="H11" s="54" t="str">
        <f>Table1[[#This Row],[Measure]]</f>
        <v>School/District Records</v>
      </c>
    </row>
    <row r="12" spans="1:10" ht="45" x14ac:dyDescent="0.25">
      <c r="A12" s="21" t="str">
        <f>IF(Table1[[#This Row],[Domain]]="", "", Table1[[#This Row],[Domain]])</f>
        <v>Adult Family Member Performance</v>
      </c>
      <c r="B12" s="21" t="str">
        <f>IF(Table1[[#This Row],[Objective Assessment]]="", "", Table1[[#This Row],[Objective Assessment]])</f>
        <v>60% of participating family members will improve their awareness of community resources as measured by perceptual survey (parent).</v>
      </c>
      <c r="C12" s="21" t="str">
        <f>IF(Table1[[#This Row],[Grade Levels Served]]="", "", Table1[[#This Row],[Grade Levels Served]])</f>
        <v>Middle School</v>
      </c>
      <c r="D12" s="27">
        <f>IF(Table1[[#This Row],[Benchmark]]="", "", Table1[[#This Row],[Benchmark]])</f>
        <v>0.6</v>
      </c>
      <c r="E12" s="27" t="str">
        <f>IF(Table1[[#This Row],[% Meeting Standard of Success:
 Mid-Year Progress
(Auto Calculated)]]="", "", Table1[[#This Row],[% Meeting Standard of Success:
 Mid-Year Progress
(Auto Calculated)]])</f>
        <v>N/A</v>
      </c>
      <c r="F12" s="30"/>
      <c r="G12" s="30"/>
      <c r="H12" s="54" t="str">
        <f>Table1[[#This Row],[Measure]]</f>
        <v>Perceptual Survey (parent)</v>
      </c>
    </row>
    <row r="13" spans="1:10" x14ac:dyDescent="0.25">
      <c r="A13" s="21" t="str">
        <f>IF(Table1[[#This Row],[Domain]]="", "", Table1[[#This Row],[Domain]])</f>
        <v/>
      </c>
      <c r="B13" s="21" t="str">
        <f>IF(Table1[[#This Row],[Objective Assessment]]="", "", Table1[[#This Row],[Objective Assessment]])</f>
        <v/>
      </c>
      <c r="C13" s="21" t="str">
        <f>IF(Table1[[#This Row],[Grade Levels Served]]="", "", Table1[[#This Row],[Grade Levels Served]])</f>
        <v/>
      </c>
      <c r="D13" s="27" t="str">
        <f>IF(Table1[[#This Row],[Benchmark]]="", "", Table1[[#This Row],[Benchmark]])</f>
        <v/>
      </c>
      <c r="E13" s="27" t="str">
        <f>IF(Table1[[#This Row],[% Meeting Standard of Success:
 Mid-Year Progress
(Auto Calculated)]]="", "", Table1[[#This Row],[% Meeting Standard of Success:
 Mid-Year Progress
(Auto Calculated)]])</f>
        <v/>
      </c>
      <c r="F13" s="30"/>
      <c r="G13" s="30"/>
      <c r="H13" s="54">
        <f>Table1[[#This Row],[Measure]]</f>
        <v>0</v>
      </c>
    </row>
    <row r="14" spans="1:10" x14ac:dyDescent="0.25">
      <c r="A14" s="21" t="str">
        <f>IF(Table1[[#This Row],[Domain]]="", "", Table1[[#This Row],[Domain]])</f>
        <v/>
      </c>
      <c r="B14" s="21" t="str">
        <f>IF(Table1[[#This Row],[Objective Assessment]]="", "", Table1[[#This Row],[Objective Assessment]])</f>
        <v/>
      </c>
      <c r="C14" s="21" t="str">
        <f>IF(Table1[[#This Row],[Grade Levels Served]]="", "", Table1[[#This Row],[Grade Levels Served]])</f>
        <v/>
      </c>
      <c r="D14" s="27" t="str">
        <f>IF(Table1[[#This Row],[Benchmark]]="", "", Table1[[#This Row],[Benchmark]])</f>
        <v/>
      </c>
      <c r="E14" s="27" t="str">
        <f>IF(Table1[[#This Row],[% Meeting Standard of Success:
 Mid-Year Progress
(Auto Calculated)]]="", "", Table1[[#This Row],[% Meeting Standard of Success:
 Mid-Year Progress
(Auto Calculated)]])</f>
        <v/>
      </c>
      <c r="F14" s="30"/>
      <c r="G14" s="30"/>
      <c r="H14" s="54">
        <f>Table1[[#This Row],[Measure]]</f>
        <v>0</v>
      </c>
    </row>
    <row r="15" spans="1:10" x14ac:dyDescent="0.25">
      <c r="A15" s="21" t="str">
        <f>IF(Table1[[#This Row],[Domain]]="", "", Table1[[#This Row],[Domain]])</f>
        <v/>
      </c>
      <c r="B15" s="21" t="str">
        <f>IF(Table1[[#This Row],[Objective Assessment]]="", "", Table1[[#This Row],[Objective Assessment]])</f>
        <v/>
      </c>
      <c r="C15" s="21" t="str">
        <f>IF(Table1[[#This Row],[Grade Levels Served]]="", "", Table1[[#This Row],[Grade Levels Served]])</f>
        <v/>
      </c>
      <c r="D15" s="27" t="str">
        <f>IF(Table1[[#This Row],[Benchmark]]="", "", Table1[[#This Row],[Benchmark]])</f>
        <v/>
      </c>
      <c r="E15" s="27" t="str">
        <f>IF(Table1[[#This Row],[% Meeting Standard of Success:
 Mid-Year Progress
(Auto Calculated)]]="", "", Table1[[#This Row],[% Meeting Standard of Success:
 Mid-Year Progress
(Auto Calculated)]])</f>
        <v/>
      </c>
      <c r="F15" s="30"/>
      <c r="G15" s="30"/>
      <c r="H15" s="54">
        <f>Table1[[#This Row],[Measure]]</f>
        <v>0</v>
      </c>
    </row>
    <row r="16" spans="1:10" x14ac:dyDescent="0.25">
      <c r="A16" s="21" t="str">
        <f>IF(Table1[[#This Row],[Domain]]="", "", Table1[[#This Row],[Domain]])</f>
        <v/>
      </c>
      <c r="B16" s="21" t="str">
        <f>IF(Table1[[#This Row],[Objective Assessment]]="", "", Table1[[#This Row],[Objective Assessment]])</f>
        <v/>
      </c>
      <c r="C16" s="21" t="str">
        <f>IF(Table1[[#This Row],[Grade Levels Served]]="", "", Table1[[#This Row],[Grade Levels Served]])</f>
        <v/>
      </c>
      <c r="D16" s="27" t="str">
        <f>IF(Table1[[#This Row],[Benchmark]]="", "", Table1[[#This Row],[Benchmark]])</f>
        <v/>
      </c>
      <c r="E16" s="27" t="str">
        <f>IF(Table1[[#This Row],[% Meeting Standard of Success:
 Mid-Year Progress
(Auto Calculated)]]="", "", Table1[[#This Row],[% Meeting Standard of Success:
 Mid-Year Progress
(Auto Calculated)]])</f>
        <v/>
      </c>
      <c r="F16" s="30"/>
      <c r="G16" s="30"/>
      <c r="H16" s="54">
        <f>Table1[[#This Row],[Measure]]</f>
        <v>0</v>
      </c>
    </row>
    <row r="17" spans="1:8" x14ac:dyDescent="0.25">
      <c r="A17" s="21" t="str">
        <f>IF(Table1[[#This Row],[Domain]]="", "", Table1[[#This Row],[Domain]])</f>
        <v/>
      </c>
      <c r="B17" s="21" t="str">
        <f>IF(Table1[[#This Row],[Objective Assessment]]="", "", Table1[[#This Row],[Objective Assessment]])</f>
        <v/>
      </c>
      <c r="C17" s="21" t="str">
        <f>IF(Table1[[#This Row],[Grade Levels Served]]="", "", Table1[[#This Row],[Grade Levels Served]])</f>
        <v/>
      </c>
      <c r="D17" s="27" t="str">
        <f>IF(Table1[[#This Row],[Benchmark]]="", "", Table1[[#This Row],[Benchmark]])</f>
        <v/>
      </c>
      <c r="E17" s="27" t="str">
        <f>IF(Table1[[#This Row],[% Meeting Standard of Success:
 Mid-Year Progress
(Auto Calculated)]]="", "", Table1[[#This Row],[% Meeting Standard of Success:
 Mid-Year Progress
(Auto Calculated)]])</f>
        <v/>
      </c>
      <c r="F17" s="30"/>
      <c r="G17" s="30"/>
      <c r="H17" s="54">
        <f>Table1[[#This Row],[Measure]]</f>
        <v>0</v>
      </c>
    </row>
    <row r="18" spans="1:8" x14ac:dyDescent="0.25">
      <c r="A18" s="21" t="str">
        <f>IF(Table1[[#This Row],[Domain]]="", "", Table1[[#This Row],[Domain]])</f>
        <v/>
      </c>
      <c r="B18" s="21" t="str">
        <f>IF(Table1[[#This Row],[Objective Assessment]]="", "", Table1[[#This Row],[Objective Assessment]])</f>
        <v/>
      </c>
      <c r="C18" s="21" t="str">
        <f>IF(Table1[[#This Row],[Grade Levels Served]]="", "", Table1[[#This Row],[Grade Levels Served]])</f>
        <v/>
      </c>
      <c r="D18" s="27" t="str">
        <f>IF(Table1[[#This Row],[Benchmark]]="", "", Table1[[#This Row],[Benchmark]])</f>
        <v/>
      </c>
      <c r="E18" s="27" t="str">
        <f>IF(Table1[[#This Row],[% Meeting Standard of Success:
 Mid-Year Progress
(Auto Calculated)]]="", "", Table1[[#This Row],[% Meeting Standard of Success:
 Mid-Year Progress
(Auto Calculated)]])</f>
        <v/>
      </c>
      <c r="F18" s="30"/>
      <c r="G18" s="30"/>
      <c r="H18" s="54">
        <f>Table1[[#This Row],[Measure]]</f>
        <v>0</v>
      </c>
    </row>
    <row r="19" spans="1:8" x14ac:dyDescent="0.25">
      <c r="A19" s="21" t="str">
        <f>IF(Table1[[#This Row],[Domain]]="", "", Table1[[#This Row],[Domain]])</f>
        <v/>
      </c>
      <c r="B19" s="21" t="str">
        <f>IF(Table1[[#This Row],[Objective Assessment]]="", "", Table1[[#This Row],[Objective Assessment]])</f>
        <v/>
      </c>
      <c r="C19" s="21" t="str">
        <f>IF(Table1[[#This Row],[Grade Levels Served]]="", "", Table1[[#This Row],[Grade Levels Served]])</f>
        <v/>
      </c>
      <c r="D19" s="27" t="str">
        <f>IF(Table1[[#This Row],[Benchmark]]="", "", Table1[[#This Row],[Benchmark]])</f>
        <v/>
      </c>
      <c r="E19" s="27" t="str">
        <f>IF(Table1[[#This Row],[% Meeting Standard of Success:
 Mid-Year Progress
(Auto Calculated)]]="", "", Table1[[#This Row],[% Meeting Standard of Success:
 Mid-Year Progress
(Auto Calculated)]])</f>
        <v/>
      </c>
      <c r="F19" s="30"/>
      <c r="G19" s="30"/>
      <c r="H19" s="54">
        <f>Table1[[#This Row],[Measure]]</f>
        <v>0</v>
      </c>
    </row>
    <row r="20" spans="1:8" x14ac:dyDescent="0.25">
      <c r="A20" s="21" t="str">
        <f>IF(Table1[[#This Row],[Domain]]="", "", Table1[[#This Row],[Domain]])</f>
        <v/>
      </c>
      <c r="B20" s="21" t="str">
        <f>IF(Table1[[#This Row],[Objective Assessment]]="", "", Table1[[#This Row],[Objective Assessment]])</f>
        <v/>
      </c>
      <c r="C20" s="21" t="str">
        <f>IF(Table1[[#This Row],[Grade Levels Served]]="", "", Table1[[#This Row],[Grade Levels Served]])</f>
        <v/>
      </c>
      <c r="D20" s="27" t="str">
        <f>IF(Table1[[#This Row],[Benchmark]]="", "", Table1[[#This Row],[Benchmark]])</f>
        <v/>
      </c>
      <c r="E20" s="27" t="str">
        <f>IF(Table1[[#This Row],[% Meeting Standard of Success:
 Mid-Year Progress
(Auto Calculated)]]="", "", Table1[[#This Row],[% Meeting Standard of Success:
 Mid-Year Progress
(Auto Calculated)]])</f>
        <v/>
      </c>
      <c r="F20" s="30"/>
      <c r="G20" s="30"/>
      <c r="H20" s="54">
        <f>Table1[[#This Row],[Measure]]</f>
        <v>0</v>
      </c>
    </row>
    <row r="21" spans="1:8" x14ac:dyDescent="0.25">
      <c r="A21" s="21" t="str">
        <f>IF(Table1[[#This Row],[Domain]]="", "", Table1[[#This Row],[Domain]])</f>
        <v/>
      </c>
      <c r="B21" s="21" t="str">
        <f>IF(Table1[[#This Row],[Objective Assessment]]="", "", Table1[[#This Row],[Objective Assessment]])</f>
        <v/>
      </c>
      <c r="C21" s="21" t="str">
        <f>IF(Table1[[#This Row],[Grade Levels Served]]="", "", Table1[[#This Row],[Grade Levels Served]])</f>
        <v/>
      </c>
      <c r="D21" s="27" t="str">
        <f>IF(Table1[[#This Row],[Benchmark]]="", "", Table1[[#This Row],[Benchmark]])</f>
        <v/>
      </c>
      <c r="E21" s="27" t="str">
        <f>IF(Table1[[#This Row],[% Meeting Standard of Success:
 Mid-Year Progress
(Auto Calculated)]]="", "", Table1[[#This Row],[% Meeting Standard of Success:
 Mid-Year Progress
(Auto Calculated)]])</f>
        <v/>
      </c>
      <c r="F21" s="30"/>
      <c r="G21" s="30"/>
      <c r="H21" s="54">
        <f>Table1[[#This Row],[Measure]]</f>
        <v>0</v>
      </c>
    </row>
    <row r="22" spans="1:8" x14ac:dyDescent="0.25">
      <c r="A22" s="21" t="str">
        <f>IF(Table1[[#This Row],[Domain]]="", "", Table1[[#This Row],[Domain]])</f>
        <v/>
      </c>
      <c r="B22" s="21" t="str">
        <f>IF(Table1[[#This Row],[Objective Assessment]]="", "", Table1[[#This Row],[Objective Assessment]])</f>
        <v/>
      </c>
      <c r="C22" s="21" t="str">
        <f>IF(Table1[[#This Row],[Grade Levels Served]]="", "", Table1[[#This Row],[Grade Levels Served]])</f>
        <v/>
      </c>
      <c r="D22" s="27" t="str">
        <f>IF(Table1[[#This Row],[Benchmark]]="", "", Table1[[#This Row],[Benchmark]])</f>
        <v/>
      </c>
      <c r="E22" s="27" t="str">
        <f>IF(Table1[[#This Row],[% Meeting Standard of Success:
 Mid-Year Progress
(Auto Calculated)]]="", "", Table1[[#This Row],[% Meeting Standard of Success:
 Mid-Year Progress
(Auto Calculated)]])</f>
        <v/>
      </c>
      <c r="F22" s="30"/>
      <c r="G22" s="30"/>
      <c r="H22" s="54">
        <f>Table1[[#This Row],[Measure]]</f>
        <v>0</v>
      </c>
    </row>
    <row r="23" spans="1:8" x14ac:dyDescent="0.25">
      <c r="A23" s="21" t="str">
        <f>IF(Table1[[#This Row],[Domain]]="", "", Table1[[#This Row],[Domain]])</f>
        <v/>
      </c>
      <c r="B23" s="21" t="str">
        <f>IF(Table1[[#This Row],[Objective Assessment]]="", "", Table1[[#This Row],[Objective Assessment]])</f>
        <v/>
      </c>
      <c r="C23" s="21" t="str">
        <f>IF(Table1[[#This Row],[Grade Levels Served]]="", "", Table1[[#This Row],[Grade Levels Served]])</f>
        <v/>
      </c>
      <c r="D23" s="27" t="str">
        <f>IF(Table1[[#This Row],[Benchmark]]="", "", Table1[[#This Row],[Benchmark]])</f>
        <v/>
      </c>
      <c r="E23" s="27" t="str">
        <f>IF(Table1[[#This Row],[% Meeting Standard of Success:
 Mid-Year Progress
(Auto Calculated)]]="", "", Table1[[#This Row],[% Meeting Standard of Success:
 Mid-Year Progress
(Auto Calculated)]])</f>
        <v/>
      </c>
      <c r="F23" s="30"/>
      <c r="G23" s="30"/>
      <c r="H23" s="54">
        <f>Table1[[#This Row],[Measure]]</f>
        <v>0</v>
      </c>
    </row>
    <row r="24" spans="1:8" x14ac:dyDescent="0.25">
      <c r="A24" s="21" t="str">
        <f>IF(Table1[[#This Row],[Domain]]="", "", Table1[[#This Row],[Domain]])</f>
        <v/>
      </c>
      <c r="B24" s="21" t="str">
        <f>IF(Table1[[#This Row],[Objective Assessment]]="", "", Table1[[#This Row],[Objective Assessment]])</f>
        <v/>
      </c>
      <c r="C24" s="21" t="str">
        <f>IF(Table1[[#This Row],[Grade Levels Served]]="", "", Table1[[#This Row],[Grade Levels Served]])</f>
        <v/>
      </c>
      <c r="D24" s="27" t="str">
        <f>IF(Table1[[#This Row],[Benchmark]]="", "", Table1[[#This Row],[Benchmark]])</f>
        <v/>
      </c>
      <c r="E24" s="27" t="str">
        <f>IF(Table1[[#This Row],[% Meeting Standard of Success:
 Mid-Year Progress
(Auto Calculated)]]="", "", Table1[[#This Row],[% Meeting Standard of Success:
 Mid-Year Progress
(Auto Calculated)]])</f>
        <v/>
      </c>
      <c r="F24" s="30"/>
      <c r="G24" s="30"/>
      <c r="H24" s="54">
        <f>Table1[[#This Row],[Measure]]</f>
        <v>0</v>
      </c>
    </row>
    <row r="25" spans="1:8" x14ac:dyDescent="0.25">
      <c r="A25" s="21" t="str">
        <f>IF(Table1[[#This Row],[Domain]]="", "", Table1[[#This Row],[Domain]])</f>
        <v/>
      </c>
      <c r="B25" s="21" t="str">
        <f>IF(Table1[[#This Row],[Objective Assessment]]="", "", Table1[[#This Row],[Objective Assessment]])</f>
        <v/>
      </c>
      <c r="C25" s="21" t="str">
        <f>IF(Table1[[#This Row],[Grade Levels Served]]="", "", Table1[[#This Row],[Grade Levels Served]])</f>
        <v/>
      </c>
      <c r="D25" s="27" t="str">
        <f>IF(Table1[[#This Row],[Benchmark]]="", "", Table1[[#This Row],[Benchmark]])</f>
        <v/>
      </c>
      <c r="E25" s="27" t="str">
        <f>IF(Table1[[#This Row],[% Meeting Standard of Success:
 Mid-Year Progress
(Auto Calculated)]]="", "", Table1[[#This Row],[% Meeting Standard of Success:
 Mid-Year Progress
(Auto Calculated)]])</f>
        <v/>
      </c>
      <c r="F25" s="30"/>
      <c r="G25" s="30"/>
      <c r="H25" s="54">
        <f>Table1[[#This Row],[Measure]]</f>
        <v>0</v>
      </c>
    </row>
    <row r="26" spans="1:8" x14ac:dyDescent="0.25">
      <c r="A26" s="21" t="str">
        <f>IF(Table1[[#This Row],[Domain]]="", "", Table1[[#This Row],[Domain]])</f>
        <v/>
      </c>
      <c r="B26" s="21" t="str">
        <f>IF(Table1[[#This Row],[Objective Assessment]]="", "", Table1[[#This Row],[Objective Assessment]])</f>
        <v/>
      </c>
      <c r="C26" s="21" t="str">
        <f>IF(Table1[[#This Row],[Grade Levels Served]]="", "", Table1[[#This Row],[Grade Levels Served]])</f>
        <v/>
      </c>
      <c r="D26" s="27" t="str">
        <f>IF(Table1[[#This Row],[Benchmark]]="", "", Table1[[#This Row],[Benchmark]])</f>
        <v/>
      </c>
      <c r="E26" s="27" t="str">
        <f>IF(Table1[[#This Row],[% Meeting Standard of Success:
 Mid-Year Progress
(Auto Calculated)]]="", "", Table1[[#This Row],[% Meeting Standard of Success:
 Mid-Year Progress
(Auto Calculated)]])</f>
        <v/>
      </c>
      <c r="F26" s="30"/>
      <c r="G26" s="30"/>
      <c r="H26" s="54">
        <f>Table1[[#This Row],[Measure]]</f>
        <v>0</v>
      </c>
    </row>
    <row r="27" spans="1:8" x14ac:dyDescent="0.25">
      <c r="A27" s="21" t="str">
        <f>IF(Table1[[#This Row],[Domain]]="", "", Table1[[#This Row],[Domain]])</f>
        <v/>
      </c>
      <c r="B27" s="21" t="str">
        <f>IF(Table1[[#This Row],[Objective Assessment]]="", "", Table1[[#This Row],[Objective Assessment]])</f>
        <v/>
      </c>
      <c r="C27" s="21" t="str">
        <f>IF(Table1[[#This Row],[Grade Levels Served]]="", "", Table1[[#This Row],[Grade Levels Served]])</f>
        <v/>
      </c>
      <c r="D27" s="27" t="str">
        <f>IF(Table1[[#This Row],[Benchmark]]="", "", Table1[[#This Row],[Benchmark]])</f>
        <v/>
      </c>
      <c r="E27" s="27" t="str">
        <f>IF(Table1[[#This Row],[% Meeting Standard of Success:
 Mid-Year Progress
(Auto Calculated)]]="", "", Table1[[#This Row],[% Meeting Standard of Success:
 Mid-Year Progress
(Auto Calculated)]])</f>
        <v/>
      </c>
      <c r="F27" s="30"/>
      <c r="G27" s="30"/>
      <c r="H27" s="54">
        <f>Table1[[#This Row],[Measure]]</f>
        <v>0</v>
      </c>
    </row>
    <row r="28" spans="1:8" x14ac:dyDescent="0.25">
      <c r="A28" s="21" t="str">
        <f>IF(Table1[[#This Row],[Domain]]="", "", Table1[[#This Row],[Domain]])</f>
        <v/>
      </c>
      <c r="B28" s="21" t="str">
        <f>IF(Table1[[#This Row],[Objective Assessment]]="", "", Table1[[#This Row],[Objective Assessment]])</f>
        <v/>
      </c>
      <c r="C28" s="21" t="str">
        <f>IF(Table1[[#This Row],[Grade Levels Served]]="", "", Table1[[#This Row],[Grade Levels Served]])</f>
        <v/>
      </c>
      <c r="D28" s="27" t="str">
        <f>IF(Table1[[#This Row],[Benchmark]]="", "", Table1[[#This Row],[Benchmark]])</f>
        <v/>
      </c>
      <c r="E28" s="27" t="str">
        <f>IF(Table1[[#This Row],[% Meeting Standard of Success:
 Mid-Year Progress
(Auto Calculated)]]="", "", Table1[[#This Row],[% Meeting Standard of Success:
 Mid-Year Progress
(Auto Calculated)]])</f>
        <v/>
      </c>
      <c r="F28" s="30"/>
      <c r="G28" s="30"/>
      <c r="H28" s="54">
        <f>Table1[[#This Row],[Measure]]</f>
        <v>0</v>
      </c>
    </row>
    <row r="29" spans="1:8" x14ac:dyDescent="0.25">
      <c r="A29" s="21" t="str">
        <f>IF(Table1[[#This Row],[Domain]]="", "", Table1[[#This Row],[Domain]])</f>
        <v/>
      </c>
      <c r="B29" s="21" t="str">
        <f>IF(Table1[[#This Row],[Objective Assessment]]="", "", Table1[[#This Row],[Objective Assessment]])</f>
        <v/>
      </c>
      <c r="C29" s="21" t="str">
        <f>IF(Table1[[#This Row],[Grade Levels Served]]="", "", Table1[[#This Row],[Grade Levels Served]])</f>
        <v/>
      </c>
      <c r="D29" s="27" t="str">
        <f>IF(Table1[[#This Row],[Benchmark]]="", "", Table1[[#This Row],[Benchmark]])</f>
        <v/>
      </c>
      <c r="E29" s="27" t="str">
        <f>IF(Table1[[#This Row],[% Meeting Standard of Success:
 Mid-Year Progress
(Auto Calculated)]]="", "", Table1[[#This Row],[% Meeting Standard of Success:
 Mid-Year Progress
(Auto Calculated)]])</f>
        <v/>
      </c>
      <c r="F29" s="30"/>
      <c r="G29" s="30"/>
      <c r="H29" s="54">
        <f>Table1[[#This Row],[Measure]]</f>
        <v>0</v>
      </c>
    </row>
    <row r="30" spans="1:8" x14ac:dyDescent="0.25">
      <c r="A30" s="21" t="str">
        <f>IF(Table1[[#This Row],[Domain]]="", "", Table1[[#This Row],[Domain]])</f>
        <v/>
      </c>
      <c r="B30" s="21" t="str">
        <f>IF(Table1[[#This Row],[Objective Assessment]]="", "", Table1[[#This Row],[Objective Assessment]])</f>
        <v/>
      </c>
      <c r="C30" s="21" t="str">
        <f>IF(Table1[[#This Row],[Grade Levels Served]]="", "", Table1[[#This Row],[Grade Levels Served]])</f>
        <v/>
      </c>
      <c r="D30" s="27" t="str">
        <f>IF(Table1[[#This Row],[Benchmark]]="", "", Table1[[#This Row],[Benchmark]])</f>
        <v/>
      </c>
      <c r="E30" s="27" t="str">
        <f>IF(Table1[[#This Row],[% Meeting Standard of Success:
 Mid-Year Progress
(Auto Calculated)]]="", "", Table1[[#This Row],[% Meeting Standard of Success:
 Mid-Year Progress
(Auto Calculated)]])</f>
        <v/>
      </c>
      <c r="F30" s="30"/>
      <c r="G30" s="30"/>
      <c r="H30" s="54">
        <f>Table1[[#This Row],[Measure]]</f>
        <v>0</v>
      </c>
    </row>
    <row r="31" spans="1:8" x14ac:dyDescent="0.25">
      <c r="A31" s="21" t="str">
        <f>IF(Table1[[#This Row],[Domain]]="", "", Table1[[#This Row],[Domain]])</f>
        <v/>
      </c>
      <c r="B31" s="21" t="str">
        <f>IF(Table1[[#This Row],[Objective Assessment]]="", "", Table1[[#This Row],[Objective Assessment]])</f>
        <v/>
      </c>
      <c r="C31" s="21" t="str">
        <f>IF(Table1[[#This Row],[Grade Levels Served]]="", "", Table1[[#This Row],[Grade Levels Served]])</f>
        <v/>
      </c>
      <c r="D31" s="27" t="str">
        <f>IF(Table1[[#This Row],[Benchmark]]="", "", Table1[[#This Row],[Benchmark]])</f>
        <v/>
      </c>
      <c r="E31" s="27" t="str">
        <f>IF(Table1[[#This Row],[% Meeting Standard of Success:
 Mid-Year Progress
(Auto Calculated)]]="", "", Table1[[#This Row],[% Meeting Standard of Success:
 Mid-Year Progress
(Auto Calculated)]])</f>
        <v/>
      </c>
      <c r="F31" s="30"/>
      <c r="G31" s="30"/>
      <c r="H31" s="54">
        <f>Table1[[#This Row],[Measure]]</f>
        <v>0</v>
      </c>
    </row>
    <row r="32" spans="1:8" x14ac:dyDescent="0.25">
      <c r="A32" s="21" t="str">
        <f>IF(Table1[[#This Row],[Domain]]="", "", Table1[[#This Row],[Domain]])</f>
        <v/>
      </c>
      <c r="B32" s="21" t="str">
        <f>IF(Table1[[#This Row],[Objective Assessment]]="", "", Table1[[#This Row],[Objective Assessment]])</f>
        <v/>
      </c>
      <c r="C32" s="21" t="str">
        <f>IF(Table1[[#This Row],[Grade Levels Served]]="", "", Table1[[#This Row],[Grade Levels Served]])</f>
        <v/>
      </c>
      <c r="D32" s="27" t="str">
        <f>IF(Table1[[#This Row],[Benchmark]]="", "", Table1[[#This Row],[Benchmark]])</f>
        <v/>
      </c>
      <c r="E32" s="27" t="str">
        <f>IF(Table1[[#This Row],[% Meeting Standard of Success:
 Mid-Year Progress
(Auto Calculated)]]="", "", Table1[[#This Row],[% Meeting Standard of Success:
 Mid-Year Progress
(Auto Calculated)]])</f>
        <v/>
      </c>
      <c r="F32" s="30"/>
      <c r="G32" s="30"/>
      <c r="H32" s="54">
        <f>Table1[[#This Row],[Measure]]</f>
        <v>0</v>
      </c>
    </row>
    <row r="33" spans="1:8" x14ac:dyDescent="0.25">
      <c r="A33" s="21" t="str">
        <f>IF(Table1[[#This Row],[Domain]]="", "", Table1[[#This Row],[Domain]])</f>
        <v/>
      </c>
      <c r="B33" s="21" t="str">
        <f>IF(Table1[[#This Row],[Objective Assessment]]="", "", Table1[[#This Row],[Objective Assessment]])</f>
        <v/>
      </c>
      <c r="C33" s="21" t="str">
        <f>IF(Table1[[#This Row],[Grade Levels Served]]="", "", Table1[[#This Row],[Grade Levels Served]])</f>
        <v/>
      </c>
      <c r="D33" s="27" t="str">
        <f>IF(Table1[[#This Row],[Benchmark]]="", "", Table1[[#This Row],[Benchmark]])</f>
        <v/>
      </c>
      <c r="E33" s="27" t="str">
        <f>IF(Table1[[#This Row],[% Meeting Standard of Success:
 Mid-Year Progress
(Auto Calculated)]]="", "", Table1[[#This Row],[% Meeting Standard of Success:
 Mid-Year Progress
(Auto Calculated)]])</f>
        <v/>
      </c>
      <c r="F33" s="30"/>
      <c r="G33" s="30"/>
      <c r="H33" s="54">
        <f>Table1[[#This Row],[Measure]]</f>
        <v>0</v>
      </c>
    </row>
    <row r="34" spans="1:8" x14ac:dyDescent="0.25">
      <c r="A34" s="21" t="str">
        <f>IF(Table1[[#This Row],[Domain]]="", "", Table1[[#This Row],[Domain]])</f>
        <v/>
      </c>
      <c r="B34" s="21" t="str">
        <f>IF(Table1[[#This Row],[Objective Assessment]]="", "", Table1[[#This Row],[Objective Assessment]])</f>
        <v/>
      </c>
      <c r="C34" s="21" t="str">
        <f>IF(Table1[[#This Row],[Grade Levels Served]]="", "", Table1[[#This Row],[Grade Levels Served]])</f>
        <v/>
      </c>
      <c r="D34" s="27" t="str">
        <f>IF(Table1[[#This Row],[Benchmark]]="", "", Table1[[#This Row],[Benchmark]])</f>
        <v/>
      </c>
      <c r="E34" s="27" t="str">
        <f>IF(Table1[[#This Row],[% Meeting Standard of Success:
 Mid-Year Progress
(Auto Calculated)]]="", "", Table1[[#This Row],[% Meeting Standard of Success:
 Mid-Year Progress
(Auto Calculated)]])</f>
        <v/>
      </c>
      <c r="F34" s="30"/>
      <c r="G34" s="30"/>
      <c r="H34" s="54">
        <f>Table1[[#This Row],[Measure]]</f>
        <v>0</v>
      </c>
    </row>
    <row r="35" spans="1:8" x14ac:dyDescent="0.25">
      <c r="A35" s="21" t="str">
        <f>IF(Table1[[#This Row],[Domain]]="", "", Table1[[#This Row],[Domain]])</f>
        <v/>
      </c>
      <c r="B35" s="21" t="str">
        <f>IF(Table1[[#This Row],[Objective Assessment]]="", "", Table1[[#This Row],[Objective Assessment]])</f>
        <v/>
      </c>
      <c r="C35" s="21" t="str">
        <f>IF(Table1[[#This Row],[Grade Levels Served]]="", "", Table1[[#This Row],[Grade Levels Served]])</f>
        <v/>
      </c>
      <c r="D35" s="27" t="str">
        <f>IF(Table1[[#This Row],[Benchmark]]="", "", Table1[[#This Row],[Benchmark]])</f>
        <v/>
      </c>
      <c r="E35" s="27" t="str">
        <f>IF(Table1[[#This Row],[% Meeting Standard of Success:
 Mid-Year Progress
(Auto Calculated)]]="", "", Table1[[#This Row],[% Meeting Standard of Success:
 Mid-Year Progress
(Auto Calculated)]])</f>
        <v/>
      </c>
      <c r="F35" s="30"/>
      <c r="G35" s="30"/>
      <c r="H35" s="54">
        <f>Table1[[#This Row],[Measure]]</f>
        <v>0</v>
      </c>
    </row>
    <row r="36" spans="1:8" x14ac:dyDescent="0.25">
      <c r="A36" s="21" t="str">
        <f>IF(Table1[[#This Row],[Domain]]="", "", Table1[[#This Row],[Domain]])</f>
        <v/>
      </c>
      <c r="B36" s="21" t="str">
        <f>IF(Table1[[#This Row],[Objective Assessment]]="", "", Table1[[#This Row],[Objective Assessment]])</f>
        <v/>
      </c>
      <c r="C36" s="21" t="str">
        <f>IF(Table1[[#This Row],[Grade Levels Served]]="", "", Table1[[#This Row],[Grade Levels Served]])</f>
        <v/>
      </c>
      <c r="D36" s="27" t="str">
        <f>IF(Table1[[#This Row],[Benchmark]]="", "", Table1[[#This Row],[Benchmark]])</f>
        <v/>
      </c>
      <c r="E36" s="27" t="str">
        <f>IF(Table1[[#This Row],[% Meeting Standard of Success:
 Mid-Year Progress
(Auto Calculated)]]="", "", Table1[[#This Row],[% Meeting Standard of Success:
 Mid-Year Progress
(Auto Calculated)]])</f>
        <v/>
      </c>
      <c r="F36" s="30"/>
      <c r="G36" s="30"/>
      <c r="H36" s="54">
        <f>Table1[[#This Row],[Measure]]</f>
        <v>0</v>
      </c>
    </row>
    <row r="37" spans="1:8" x14ac:dyDescent="0.25">
      <c r="A37" s="21" t="str">
        <f>IF(Table1[[#This Row],[Domain]]="", "", Table1[[#This Row],[Domain]])</f>
        <v/>
      </c>
      <c r="B37" s="21" t="str">
        <f>IF(Table1[[#This Row],[Objective Assessment]]="", "", Table1[[#This Row],[Objective Assessment]])</f>
        <v/>
      </c>
      <c r="C37" s="21" t="str">
        <f>IF(Table1[[#This Row],[Grade Levels Served]]="", "", Table1[[#This Row],[Grade Levels Served]])</f>
        <v/>
      </c>
      <c r="D37" s="27" t="str">
        <f>IF(Table1[[#This Row],[Benchmark]]="", "", Table1[[#This Row],[Benchmark]])</f>
        <v/>
      </c>
      <c r="E37" s="27" t="str">
        <f>IF(Table1[[#This Row],[% Meeting Standard of Success:
 Mid-Year Progress
(Auto Calculated)]]="", "", Table1[[#This Row],[% Meeting Standard of Success:
 Mid-Year Progress
(Auto Calculated)]])</f>
        <v/>
      </c>
      <c r="F37" s="30"/>
      <c r="G37" s="30"/>
      <c r="H37" s="54">
        <f>Table1[[#This Row],[Measure]]</f>
        <v>0</v>
      </c>
    </row>
    <row r="38" spans="1:8" x14ac:dyDescent="0.25">
      <c r="A38" s="21" t="str">
        <f>IF(Table1[[#This Row],[Domain]]="", "", Table1[[#This Row],[Domain]])</f>
        <v/>
      </c>
      <c r="B38" s="21" t="str">
        <f>IF(Table1[[#This Row],[Objective Assessment]]="", "", Table1[[#This Row],[Objective Assessment]])</f>
        <v/>
      </c>
      <c r="C38" s="21" t="str">
        <f>IF(Table1[[#This Row],[Grade Levels Served]]="", "", Table1[[#This Row],[Grade Levels Served]])</f>
        <v/>
      </c>
      <c r="D38" s="27" t="str">
        <f>IF(Table1[[#This Row],[Benchmark]]="", "", Table1[[#This Row],[Benchmark]])</f>
        <v/>
      </c>
      <c r="E38" s="27" t="str">
        <f>IF(Table1[[#This Row],[% Meeting Standard of Success:
 Mid-Year Progress
(Auto Calculated)]]="", "", Table1[[#This Row],[% Meeting Standard of Success:
 Mid-Year Progress
(Auto Calculated)]])</f>
        <v/>
      </c>
      <c r="F38" s="30"/>
      <c r="G38" s="30"/>
      <c r="H38" s="54">
        <f>Table1[[#This Row],[Measure]]</f>
        <v>0</v>
      </c>
    </row>
    <row r="39" spans="1:8" x14ac:dyDescent="0.25">
      <c r="A39" s="21" t="str">
        <f>IF(Table1[[#This Row],[Domain]]="", "", Table1[[#This Row],[Domain]])</f>
        <v/>
      </c>
      <c r="B39" s="21" t="str">
        <f>IF(Table1[[#This Row],[Objective Assessment]]="", "", Table1[[#This Row],[Objective Assessment]])</f>
        <v/>
      </c>
      <c r="C39" s="21" t="str">
        <f>IF(Table1[[#This Row],[Grade Levels Served]]="", "", Table1[[#This Row],[Grade Levels Served]])</f>
        <v/>
      </c>
      <c r="D39" s="27" t="str">
        <f>IF(Table1[[#This Row],[Benchmark]]="", "", Table1[[#This Row],[Benchmark]])</f>
        <v/>
      </c>
      <c r="E39" s="27" t="str">
        <f>IF(Table1[[#This Row],[% Meeting Standard of Success:
 Mid-Year Progress
(Auto Calculated)]]="", "", Table1[[#This Row],[% Meeting Standard of Success:
 Mid-Year Progress
(Auto Calculated)]])</f>
        <v/>
      </c>
      <c r="F39" s="30"/>
      <c r="G39" s="30"/>
      <c r="H39" s="54">
        <f>Table1[[#This Row],[Measure]]</f>
        <v>0</v>
      </c>
    </row>
    <row r="40" spans="1:8" x14ac:dyDescent="0.25">
      <c r="A40" s="21" t="str">
        <f>IF(Table1[[#This Row],[Domain]]="", "", Table1[[#This Row],[Domain]])</f>
        <v/>
      </c>
      <c r="B40" s="21" t="str">
        <f>IF(Table1[[#This Row],[Objective Assessment]]="", "", Table1[[#This Row],[Objective Assessment]])</f>
        <v/>
      </c>
      <c r="C40" s="21" t="str">
        <f>IF(Table1[[#This Row],[Grade Levels Served]]="", "", Table1[[#This Row],[Grade Levels Served]])</f>
        <v/>
      </c>
      <c r="D40" s="27" t="str">
        <f>IF(Table1[[#This Row],[Benchmark]]="", "", Table1[[#This Row],[Benchmark]])</f>
        <v/>
      </c>
      <c r="E40" s="27" t="str">
        <f>IF(Table1[[#This Row],[% Meeting Standard of Success:
 Mid-Year Progress
(Auto Calculated)]]="", "", Table1[[#This Row],[% Meeting Standard of Success:
 Mid-Year Progress
(Auto Calculated)]])</f>
        <v/>
      </c>
      <c r="F40" s="30"/>
      <c r="G40" s="30"/>
      <c r="H40" s="54">
        <f>Table1[[#This Row],[Measure]]</f>
        <v>0</v>
      </c>
    </row>
    <row r="41" spans="1:8" x14ac:dyDescent="0.25">
      <c r="A41" s="21" t="str">
        <f>IF(Table1[[#This Row],[Domain]]="", "", Table1[[#This Row],[Domain]])</f>
        <v/>
      </c>
      <c r="B41" s="21" t="str">
        <f>IF(Table1[[#This Row],[Objective Assessment]]="", "", Table1[[#This Row],[Objective Assessment]])</f>
        <v/>
      </c>
      <c r="C41" s="21" t="str">
        <f>IF(Table1[[#This Row],[Grade Levels Served]]="", "", Table1[[#This Row],[Grade Levels Served]])</f>
        <v/>
      </c>
      <c r="D41" s="27" t="str">
        <f>IF(Table1[[#This Row],[Benchmark]]="", "", Table1[[#This Row],[Benchmark]])</f>
        <v/>
      </c>
      <c r="E41" s="27" t="str">
        <f>IF(Table1[[#This Row],[% Meeting Standard of Success:
 Mid-Year Progress
(Auto Calculated)]]="", "", Table1[[#This Row],[% Meeting Standard of Success:
 Mid-Year Progress
(Auto Calculated)]])</f>
        <v/>
      </c>
      <c r="F41" s="30"/>
      <c r="G41" s="30"/>
      <c r="H41" s="54">
        <f>Table1[[#This Row],[Measure]]</f>
        <v>0</v>
      </c>
    </row>
    <row r="42" spans="1:8" x14ac:dyDescent="0.25">
      <c r="A42" s="21" t="str">
        <f>IF(Table1[[#This Row],[Domain]]="", "", Table1[[#This Row],[Domain]])</f>
        <v/>
      </c>
      <c r="B42" s="21" t="str">
        <f>IF(Table1[[#This Row],[Objective Assessment]]="", "", Table1[[#This Row],[Objective Assessment]])</f>
        <v/>
      </c>
      <c r="C42" s="21" t="str">
        <f>IF(Table1[[#This Row],[Grade Levels Served]]="", "", Table1[[#This Row],[Grade Levels Served]])</f>
        <v/>
      </c>
      <c r="D42" s="27" t="str">
        <f>IF(Table1[[#This Row],[Benchmark]]="", "", Table1[[#This Row],[Benchmark]])</f>
        <v/>
      </c>
      <c r="E42" s="27" t="str">
        <f>IF(Table1[[#This Row],[% Meeting Standard of Success:
 Mid-Year Progress
(Auto Calculated)]]="", "", Table1[[#This Row],[% Meeting Standard of Success:
 Mid-Year Progress
(Auto Calculated)]])</f>
        <v/>
      </c>
      <c r="F42" s="30"/>
      <c r="G42" s="30"/>
      <c r="H42" s="54">
        <f>Table1[[#This Row],[Measure]]</f>
        <v>0</v>
      </c>
    </row>
    <row r="43" spans="1:8" x14ac:dyDescent="0.25">
      <c r="A43" s="21" t="str">
        <f>IF(Table1[[#This Row],[Domain]]="", "", Table1[[#This Row],[Domain]])</f>
        <v/>
      </c>
      <c r="B43" s="21" t="str">
        <f>IF(Table1[[#This Row],[Objective Assessment]]="", "", Table1[[#This Row],[Objective Assessment]])</f>
        <v/>
      </c>
      <c r="C43" s="21" t="str">
        <f>IF(Table1[[#This Row],[Grade Levels Served]]="", "", Table1[[#This Row],[Grade Levels Served]])</f>
        <v/>
      </c>
      <c r="D43" s="27" t="str">
        <f>IF(Table1[[#This Row],[Benchmark]]="", "", Table1[[#This Row],[Benchmark]])</f>
        <v/>
      </c>
      <c r="E43" s="27" t="str">
        <f>IF(Table1[[#This Row],[% Meeting Standard of Success:
 Mid-Year Progress
(Auto Calculated)]]="", "", Table1[[#This Row],[% Meeting Standard of Success:
 Mid-Year Progress
(Auto Calculated)]])</f>
        <v/>
      </c>
      <c r="F43" s="30"/>
      <c r="G43" s="30"/>
      <c r="H43" s="54">
        <f>Table1[[#This Row],[Measure]]</f>
        <v>0</v>
      </c>
    </row>
    <row r="44" spans="1:8" x14ac:dyDescent="0.25">
      <c r="A44" s="21" t="str">
        <f>IF(Table1[[#This Row],[Domain]]="", "", Table1[[#This Row],[Domain]])</f>
        <v/>
      </c>
      <c r="B44" s="21" t="str">
        <f>IF(Table1[[#This Row],[Objective Assessment]]="", "", Table1[[#This Row],[Objective Assessment]])</f>
        <v/>
      </c>
      <c r="C44" s="21" t="str">
        <f>IF(Table1[[#This Row],[Grade Levels Served]]="", "", Table1[[#This Row],[Grade Levels Served]])</f>
        <v/>
      </c>
      <c r="D44" s="27" t="str">
        <f>IF(Table1[[#This Row],[Benchmark]]="", "", Table1[[#This Row],[Benchmark]])</f>
        <v/>
      </c>
      <c r="E44" s="27" t="str">
        <f>IF(Table1[[#This Row],[% Meeting Standard of Success:
 Mid-Year Progress
(Auto Calculated)]]="", "", Table1[[#This Row],[% Meeting Standard of Success:
 Mid-Year Progress
(Auto Calculated)]])</f>
        <v/>
      </c>
      <c r="F44" s="30"/>
      <c r="G44" s="30"/>
      <c r="H44" s="54">
        <f>Table1[[#This Row],[Measure]]</f>
        <v>0</v>
      </c>
    </row>
    <row r="45" spans="1:8" x14ac:dyDescent="0.25">
      <c r="A45" s="21" t="str">
        <f>IF(Table1[[#This Row],[Domain]]="", "", Table1[[#This Row],[Domain]])</f>
        <v/>
      </c>
      <c r="B45" s="21" t="str">
        <f>IF(Table1[[#This Row],[Objective Assessment]]="", "", Table1[[#This Row],[Objective Assessment]])</f>
        <v/>
      </c>
      <c r="C45" s="21" t="str">
        <f>IF(Table1[[#This Row],[Grade Levels Served]]="", "", Table1[[#This Row],[Grade Levels Served]])</f>
        <v/>
      </c>
      <c r="D45" s="27" t="str">
        <f>IF(Table1[[#This Row],[Benchmark]]="", "", Table1[[#This Row],[Benchmark]])</f>
        <v/>
      </c>
      <c r="E45" s="27" t="str">
        <f>IF(Table1[[#This Row],[% Meeting Standard of Success:
 Mid-Year Progress
(Auto Calculated)]]="", "", Table1[[#This Row],[% Meeting Standard of Success:
 Mid-Year Progress
(Auto Calculated)]])</f>
        <v/>
      </c>
      <c r="F45" s="30"/>
      <c r="G45" s="30"/>
      <c r="H45" s="54">
        <f>Table1[[#This Row],[Measure]]</f>
        <v>0</v>
      </c>
    </row>
    <row r="46" spans="1:8" x14ac:dyDescent="0.25">
      <c r="A46" s="21" t="str">
        <f>IF(Table1[[#This Row],[Domain]]="", "", Table1[[#This Row],[Domain]])</f>
        <v/>
      </c>
      <c r="B46" s="21" t="str">
        <f>IF(Table1[[#This Row],[Objective Assessment]]="", "", Table1[[#This Row],[Objective Assessment]])</f>
        <v/>
      </c>
      <c r="C46" s="21" t="str">
        <f>IF(Table1[[#This Row],[Grade Levels Served]]="", "", Table1[[#This Row],[Grade Levels Served]])</f>
        <v/>
      </c>
      <c r="D46" s="27" t="str">
        <f>IF(Table1[[#This Row],[Benchmark]]="", "", Table1[[#This Row],[Benchmark]])</f>
        <v/>
      </c>
      <c r="E46" s="27" t="str">
        <f>IF(Table1[[#This Row],[% Meeting Standard of Success:
 Mid-Year Progress
(Auto Calculated)]]="", "", Table1[[#This Row],[% Meeting Standard of Success:
 Mid-Year Progress
(Auto Calculated)]])</f>
        <v/>
      </c>
      <c r="F46" s="30"/>
      <c r="G46" s="30"/>
      <c r="H46" s="54">
        <f>Table1[[#This Row],[Measure]]</f>
        <v>0</v>
      </c>
    </row>
    <row r="47" spans="1:8" x14ac:dyDescent="0.25">
      <c r="A47" s="21" t="str">
        <f>IF(Table1[[#This Row],[Domain]]="", "", Table1[[#This Row],[Domain]])</f>
        <v/>
      </c>
      <c r="B47" s="21" t="str">
        <f>IF(Table1[[#This Row],[Objective Assessment]]="", "", Table1[[#This Row],[Objective Assessment]])</f>
        <v/>
      </c>
      <c r="C47" s="21" t="str">
        <f>IF(Table1[[#This Row],[Grade Levels Served]]="", "", Table1[[#This Row],[Grade Levels Served]])</f>
        <v/>
      </c>
      <c r="D47" s="27" t="str">
        <f>IF(Table1[[#This Row],[Benchmark]]="", "", Table1[[#This Row],[Benchmark]])</f>
        <v/>
      </c>
      <c r="E47" s="27" t="str">
        <f>IF(Table1[[#This Row],[% Meeting Standard of Success:
 Mid-Year Progress
(Auto Calculated)]]="", "", Table1[[#This Row],[% Meeting Standard of Success:
 Mid-Year Progress
(Auto Calculated)]])</f>
        <v/>
      </c>
      <c r="F47" s="30"/>
      <c r="G47" s="30"/>
      <c r="H47" s="54">
        <f>Table1[[#This Row],[Measure]]</f>
        <v>0</v>
      </c>
    </row>
    <row r="48" spans="1:8" x14ac:dyDescent="0.25">
      <c r="A48" s="21" t="str">
        <f>IF(Table1[[#This Row],[Domain]]="", "", Table1[[#This Row],[Domain]])</f>
        <v/>
      </c>
      <c r="B48" s="21" t="str">
        <f>IF(Table1[[#This Row],[Objective Assessment]]="", "", Table1[[#This Row],[Objective Assessment]])</f>
        <v/>
      </c>
      <c r="C48" s="21" t="str">
        <f>IF(Table1[[#This Row],[Grade Levels Served]]="", "", Table1[[#This Row],[Grade Levels Served]])</f>
        <v/>
      </c>
      <c r="D48" s="27" t="str">
        <f>IF(Table1[[#This Row],[Benchmark]]="", "", Table1[[#This Row],[Benchmark]])</f>
        <v/>
      </c>
      <c r="E48" s="27" t="str">
        <f>IF(Table1[[#This Row],[% Meeting Standard of Success:
 Mid-Year Progress
(Auto Calculated)]]="", "", Table1[[#This Row],[% Meeting Standard of Success:
 Mid-Year Progress
(Auto Calculated)]])</f>
        <v/>
      </c>
      <c r="F48" s="30"/>
      <c r="G48" s="30"/>
      <c r="H48" s="54">
        <f>Table1[[#This Row],[Measure]]</f>
        <v>0</v>
      </c>
    </row>
    <row r="49" spans="1:8" x14ac:dyDescent="0.25">
      <c r="A49" s="21" t="str">
        <f>IF(Table1[[#This Row],[Domain]]="", "", Table1[[#This Row],[Domain]])</f>
        <v/>
      </c>
      <c r="B49" s="21" t="str">
        <f>IF(Table1[[#This Row],[Objective Assessment]]="", "", Table1[[#This Row],[Objective Assessment]])</f>
        <v/>
      </c>
      <c r="C49" s="21" t="str">
        <f>IF(Table1[[#This Row],[Grade Levels Served]]="", "", Table1[[#This Row],[Grade Levels Served]])</f>
        <v/>
      </c>
      <c r="D49" s="27" t="str">
        <f>IF(Table1[[#This Row],[Benchmark]]="", "", Table1[[#This Row],[Benchmark]])</f>
        <v/>
      </c>
      <c r="E49" s="27" t="str">
        <f>IF(Table1[[#This Row],[% Meeting Standard of Success:
 Mid-Year Progress
(Auto Calculated)]]="", "", Table1[[#This Row],[% Meeting Standard of Success:
 Mid-Year Progress
(Auto Calculated)]])</f>
        <v/>
      </c>
      <c r="F49" s="30"/>
      <c r="G49" s="30"/>
      <c r="H49" s="54">
        <f>Table1[[#This Row],[Measure]]</f>
        <v>0</v>
      </c>
    </row>
    <row r="50" spans="1:8" x14ac:dyDescent="0.25">
      <c r="A50" s="21" t="str">
        <f>IF(Table1[[#This Row],[Domain]]="", "", Table1[[#This Row],[Domain]])</f>
        <v/>
      </c>
      <c r="B50" s="21" t="str">
        <f>IF(Table1[[#This Row],[Objective Assessment]]="", "", Table1[[#This Row],[Objective Assessment]])</f>
        <v/>
      </c>
      <c r="C50" s="21" t="str">
        <f>IF(Table1[[#This Row],[Grade Levels Served]]="", "", Table1[[#This Row],[Grade Levels Served]])</f>
        <v/>
      </c>
      <c r="D50" s="27" t="str">
        <f>IF(Table1[[#This Row],[Benchmark]]="", "", Table1[[#This Row],[Benchmark]])</f>
        <v/>
      </c>
      <c r="E50" s="27" t="str">
        <f>IF(Table1[[#This Row],[% Meeting Standard of Success:
 Mid-Year Progress
(Auto Calculated)]]="", "", Table1[[#This Row],[% Meeting Standard of Success:
 Mid-Year Progress
(Auto Calculated)]])</f>
        <v/>
      </c>
      <c r="F50" s="30"/>
      <c r="G50" s="30"/>
      <c r="H50" s="54">
        <f>Table1[[#This Row],[Measure]]</f>
        <v>0</v>
      </c>
    </row>
    <row r="51" spans="1:8" x14ac:dyDescent="0.25">
      <c r="A51" s="21" t="str">
        <f>IF(Table1[[#This Row],[Domain]]="", "", Table1[[#This Row],[Domain]])</f>
        <v/>
      </c>
      <c r="B51" s="21" t="str">
        <f>IF(Table1[[#This Row],[Objective Assessment]]="", "", Table1[[#This Row],[Objective Assessment]])</f>
        <v/>
      </c>
      <c r="C51" s="21" t="str">
        <f>IF(Table1[[#This Row],[Grade Levels Served]]="", "", Table1[[#This Row],[Grade Levels Served]])</f>
        <v/>
      </c>
      <c r="D51" s="27" t="str">
        <f>IF(Table1[[#This Row],[Benchmark]]="", "", Table1[[#This Row],[Benchmark]])</f>
        <v/>
      </c>
      <c r="E51" s="27" t="str">
        <f>IF(Table1[[#This Row],[% Meeting Standard of Success:
 Mid-Year Progress
(Auto Calculated)]]="", "", Table1[[#This Row],[% Meeting Standard of Success:
 Mid-Year Progress
(Auto Calculated)]])</f>
        <v/>
      </c>
      <c r="F51" s="30"/>
      <c r="G51" s="30"/>
      <c r="H51" s="54">
        <f>Table1[[#This Row],[Measure]]</f>
        <v>0</v>
      </c>
    </row>
    <row r="52" spans="1:8" x14ac:dyDescent="0.25">
      <c r="A52" s="21" t="str">
        <f>IF(Table1[[#This Row],[Domain]]="", "", Table1[[#This Row],[Domain]])</f>
        <v/>
      </c>
      <c r="B52" s="21" t="str">
        <f>IF(Table1[[#This Row],[Objective Assessment]]="", "", Table1[[#This Row],[Objective Assessment]])</f>
        <v/>
      </c>
      <c r="C52" s="21" t="str">
        <f>IF(Table1[[#This Row],[Grade Levels Served]]="", "", Table1[[#This Row],[Grade Levels Served]])</f>
        <v/>
      </c>
      <c r="D52" s="27" t="str">
        <f>IF(Table1[[#This Row],[Benchmark]]="", "", Table1[[#This Row],[Benchmark]])</f>
        <v/>
      </c>
      <c r="E52" s="27" t="str">
        <f>IF(Table1[[#This Row],[% Meeting Standard of Success:
 Mid-Year Progress
(Auto Calculated)]]="", "", Table1[[#This Row],[% Meeting Standard of Success:
 Mid-Year Progress
(Auto Calculated)]])</f>
        <v/>
      </c>
      <c r="F52" s="30"/>
      <c r="G52" s="30"/>
      <c r="H52" s="54">
        <f>Table1[[#This Row],[Measure]]</f>
        <v>0</v>
      </c>
    </row>
    <row r="53" spans="1:8" x14ac:dyDescent="0.25">
      <c r="A53" s="21" t="str">
        <f>IF(Table1[[#This Row],[Domain]]="", "", Table1[[#This Row],[Domain]])</f>
        <v/>
      </c>
      <c r="B53" s="21" t="str">
        <f>IF(Table1[[#This Row],[Objective Assessment]]="", "", Table1[[#This Row],[Objective Assessment]])</f>
        <v/>
      </c>
      <c r="C53" s="21" t="str">
        <f>IF(Table1[[#This Row],[Grade Levels Served]]="", "", Table1[[#This Row],[Grade Levels Served]])</f>
        <v/>
      </c>
      <c r="D53" s="27" t="str">
        <f>IF(Table1[[#This Row],[Benchmark]]="", "", Table1[[#This Row],[Benchmark]])</f>
        <v/>
      </c>
      <c r="E53" s="27" t="str">
        <f>IF(Table1[[#This Row],[% Meeting Standard of Success:
 Mid-Year Progress
(Auto Calculated)]]="", "", Table1[[#This Row],[% Meeting Standard of Success:
 Mid-Year Progress
(Auto Calculated)]])</f>
        <v/>
      </c>
      <c r="F53" s="30"/>
      <c r="G53" s="30"/>
      <c r="H53" s="54">
        <f>Table1[[#This Row],[Measure]]</f>
        <v>0</v>
      </c>
    </row>
    <row r="54" spans="1:8" x14ac:dyDescent="0.25">
      <c r="A54" s="21" t="str">
        <f>IF(Table1[[#This Row],[Domain]]="", "", Table1[[#This Row],[Domain]])</f>
        <v/>
      </c>
      <c r="B54" s="21" t="str">
        <f>IF(Table1[[#This Row],[Objective Assessment]]="", "", Table1[[#This Row],[Objective Assessment]])</f>
        <v/>
      </c>
      <c r="C54" s="21" t="str">
        <f>IF(Table1[[#This Row],[Grade Levels Served]]="", "", Table1[[#This Row],[Grade Levels Served]])</f>
        <v/>
      </c>
      <c r="D54" s="27" t="str">
        <f>IF(Table1[[#This Row],[Benchmark]]="", "", Table1[[#This Row],[Benchmark]])</f>
        <v/>
      </c>
      <c r="E54" s="27" t="str">
        <f>IF(Table1[[#This Row],[% Meeting Standard of Success:
 Mid-Year Progress
(Auto Calculated)]]="", "", Table1[[#This Row],[% Meeting Standard of Success:
 Mid-Year Progress
(Auto Calculated)]])</f>
        <v/>
      </c>
      <c r="F54" s="30"/>
      <c r="G54" s="30"/>
      <c r="H54" s="54">
        <f>Table1[[#This Row],[Measure]]</f>
        <v>0</v>
      </c>
    </row>
    <row r="55" spans="1:8" x14ac:dyDescent="0.25">
      <c r="A55" s="21" t="str">
        <f>IF(Table1[[#This Row],[Domain]]="", "", Table1[[#This Row],[Domain]])</f>
        <v/>
      </c>
      <c r="B55" s="21" t="str">
        <f>IF(Table1[[#This Row],[Objective Assessment]]="", "", Table1[[#This Row],[Objective Assessment]])</f>
        <v/>
      </c>
      <c r="C55" s="21" t="str">
        <f>IF(Table1[[#This Row],[Grade Levels Served]]="", "", Table1[[#This Row],[Grade Levels Served]])</f>
        <v/>
      </c>
      <c r="D55" s="27" t="str">
        <f>IF(Table1[[#This Row],[Benchmark]]="", "", Table1[[#This Row],[Benchmark]])</f>
        <v/>
      </c>
      <c r="E55" s="27" t="str">
        <f>IF(Table1[[#This Row],[% Meeting Standard of Success:
 Mid-Year Progress
(Auto Calculated)]]="", "", Table1[[#This Row],[% Meeting Standard of Success:
 Mid-Year Progress
(Auto Calculated)]])</f>
        <v/>
      </c>
      <c r="F55" s="30"/>
      <c r="G55" s="30"/>
      <c r="H55" s="54">
        <f>Table1[[#This Row],[Measure]]</f>
        <v>0</v>
      </c>
    </row>
    <row r="56" spans="1:8" x14ac:dyDescent="0.25">
      <c r="A56" s="21" t="str">
        <f>IF(Table1[[#This Row],[Domain]]="", "", Table1[[#This Row],[Domain]])</f>
        <v/>
      </c>
      <c r="B56" s="21" t="str">
        <f>IF(Table1[[#This Row],[Objective Assessment]]="", "", Table1[[#This Row],[Objective Assessment]])</f>
        <v/>
      </c>
      <c r="C56" s="21" t="str">
        <f>IF(Table1[[#This Row],[Grade Levels Served]]="", "", Table1[[#This Row],[Grade Levels Served]])</f>
        <v/>
      </c>
      <c r="D56" s="27" t="str">
        <f>IF(Table1[[#This Row],[Benchmark]]="", "", Table1[[#This Row],[Benchmark]])</f>
        <v/>
      </c>
      <c r="E56" s="27" t="str">
        <f>IF(Table1[[#This Row],[% Meeting Standard of Success:
 Mid-Year Progress
(Auto Calculated)]]="", "", Table1[[#This Row],[% Meeting Standard of Success:
 Mid-Year Progress
(Auto Calculated)]])</f>
        <v/>
      </c>
      <c r="F56" s="30"/>
      <c r="G56" s="30"/>
      <c r="H56" s="54">
        <f>Table1[[#This Row],[Measure]]</f>
        <v>0</v>
      </c>
    </row>
    <row r="57" spans="1:8" x14ac:dyDescent="0.25">
      <c r="A57" s="21" t="str">
        <f>IF(Table1[[#This Row],[Domain]]="", "", Table1[[#This Row],[Domain]])</f>
        <v/>
      </c>
      <c r="B57" s="21" t="str">
        <f>IF(Table1[[#This Row],[Objective Assessment]]="", "", Table1[[#This Row],[Objective Assessment]])</f>
        <v/>
      </c>
      <c r="C57" s="21" t="str">
        <f>IF(Table1[[#This Row],[Grade Levels Served]]="", "", Table1[[#This Row],[Grade Levels Served]])</f>
        <v/>
      </c>
      <c r="D57" s="27" t="str">
        <f>IF(Table1[[#This Row],[Benchmark]]="", "", Table1[[#This Row],[Benchmark]])</f>
        <v/>
      </c>
      <c r="E57" s="27" t="str">
        <f>IF(Table1[[#This Row],[% Meeting Standard of Success:
 Mid-Year Progress
(Auto Calculated)]]="", "", Table1[[#This Row],[% Meeting Standard of Success:
 Mid-Year Progress
(Auto Calculated)]])</f>
        <v/>
      </c>
      <c r="F57" s="30"/>
      <c r="G57" s="30"/>
      <c r="H57" s="54">
        <f>Table1[[#This Row],[Measure]]</f>
        <v>0</v>
      </c>
    </row>
    <row r="58" spans="1:8" x14ac:dyDescent="0.25">
      <c r="A58" s="21" t="str">
        <f>IF(Table1[[#This Row],[Domain]]="", "", Table1[[#This Row],[Domain]])</f>
        <v/>
      </c>
      <c r="B58" s="21" t="str">
        <f>IF(Table1[[#This Row],[Objective Assessment]]="", "", Table1[[#This Row],[Objective Assessment]])</f>
        <v/>
      </c>
      <c r="C58" s="21" t="str">
        <f>IF(Table1[[#This Row],[Grade Levels Served]]="", "", Table1[[#This Row],[Grade Levels Served]])</f>
        <v/>
      </c>
      <c r="D58" s="27" t="str">
        <f>IF(Table1[[#This Row],[Benchmark]]="", "", Table1[[#This Row],[Benchmark]])</f>
        <v/>
      </c>
      <c r="E58" s="27" t="str">
        <f>IF(Table1[[#This Row],[% Meeting Standard of Success:
 Mid-Year Progress
(Auto Calculated)]]="", "", Table1[[#This Row],[% Meeting Standard of Success:
 Mid-Year Progress
(Auto Calculated)]])</f>
        <v/>
      </c>
      <c r="F58" s="30"/>
      <c r="G58" s="30"/>
      <c r="H58" s="54">
        <f>Table1[[#This Row],[Measure]]</f>
        <v>0</v>
      </c>
    </row>
    <row r="59" spans="1:8" x14ac:dyDescent="0.25">
      <c r="A59" s="21" t="str">
        <f>IF(Table1[[#This Row],[Domain]]="", "", Table1[[#This Row],[Domain]])</f>
        <v/>
      </c>
      <c r="B59" s="21" t="str">
        <f>IF(Table1[[#This Row],[Objective Assessment]]="", "", Table1[[#This Row],[Objective Assessment]])</f>
        <v/>
      </c>
      <c r="C59" s="21" t="str">
        <f>IF(Table1[[#This Row],[Grade Levels Served]]="", "", Table1[[#This Row],[Grade Levels Served]])</f>
        <v/>
      </c>
      <c r="D59" s="27" t="str">
        <f>IF(Table1[[#This Row],[Benchmark]]="", "", Table1[[#This Row],[Benchmark]])</f>
        <v/>
      </c>
      <c r="E59" s="27" t="str">
        <f>IF(Table1[[#This Row],[% Meeting Standard of Success:
 Mid-Year Progress
(Auto Calculated)]]="", "", Table1[[#This Row],[% Meeting Standard of Success:
 Mid-Year Progress
(Auto Calculated)]])</f>
        <v/>
      </c>
      <c r="F59" s="30"/>
      <c r="G59" s="30"/>
      <c r="H59" s="54">
        <f>Table1[[#This Row],[Measure]]</f>
        <v>0</v>
      </c>
    </row>
    <row r="60" spans="1:8" x14ac:dyDescent="0.25">
      <c r="A60" s="21" t="str">
        <f>IF(Table1[[#This Row],[Domain]]="", "", Table1[[#This Row],[Domain]])</f>
        <v/>
      </c>
      <c r="B60" s="21" t="str">
        <f>IF(Table1[[#This Row],[Objective Assessment]]="", "", Table1[[#This Row],[Objective Assessment]])</f>
        <v/>
      </c>
      <c r="C60" s="21" t="str">
        <f>IF(Table1[[#This Row],[Grade Levels Served]]="", "", Table1[[#This Row],[Grade Levels Served]])</f>
        <v/>
      </c>
      <c r="D60" s="27" t="str">
        <f>IF(Table1[[#This Row],[Benchmark]]="", "", Table1[[#This Row],[Benchmark]])</f>
        <v/>
      </c>
      <c r="E60" s="27" t="str">
        <f>IF(Table1[[#This Row],[% Meeting Standard of Success:
 Mid-Year Progress
(Auto Calculated)]]="", "", Table1[[#This Row],[% Meeting Standard of Success:
 Mid-Year Progress
(Auto Calculated)]])</f>
        <v/>
      </c>
      <c r="F60" s="30"/>
      <c r="G60" s="30"/>
      <c r="H60" s="54">
        <f>Table1[[#This Row],[Measure]]</f>
        <v>0</v>
      </c>
    </row>
    <row r="61" spans="1:8" x14ac:dyDescent="0.25">
      <c r="A61" s="21" t="str">
        <f>IF(Table1[[#This Row],[Domain]]="", "", Table1[[#This Row],[Domain]])</f>
        <v/>
      </c>
      <c r="B61" s="21" t="str">
        <f>IF(Table1[[#This Row],[Objective Assessment]]="", "", Table1[[#This Row],[Objective Assessment]])</f>
        <v/>
      </c>
      <c r="C61" s="21" t="str">
        <f>IF(Table1[[#This Row],[Grade Levels Served]]="", "", Table1[[#This Row],[Grade Levels Served]])</f>
        <v/>
      </c>
      <c r="D61" s="27" t="str">
        <f>IF(Table1[[#This Row],[Benchmark]]="", "", Table1[[#This Row],[Benchmark]])</f>
        <v/>
      </c>
      <c r="E61" s="27" t="str">
        <f>IF(Table1[[#This Row],[% Meeting Standard of Success:
 Mid-Year Progress
(Auto Calculated)]]="", "", Table1[[#This Row],[% Meeting Standard of Success:
 Mid-Year Progress
(Auto Calculated)]])</f>
        <v/>
      </c>
      <c r="F61" s="30"/>
      <c r="G61" s="30"/>
      <c r="H61" s="54">
        <f>Table1[[#This Row],[Measure]]</f>
        <v>0</v>
      </c>
    </row>
    <row r="62" spans="1:8" x14ac:dyDescent="0.25">
      <c r="A62" s="21" t="str">
        <f>IF(Table1[[#This Row],[Domain]]="", "", Table1[[#This Row],[Domain]])</f>
        <v/>
      </c>
      <c r="B62" s="21" t="str">
        <f>IF(Table1[[#This Row],[Objective Assessment]]="", "", Table1[[#This Row],[Objective Assessment]])</f>
        <v/>
      </c>
      <c r="C62" s="21" t="str">
        <f>IF(Table1[[#This Row],[Grade Levels Served]]="", "", Table1[[#This Row],[Grade Levels Served]])</f>
        <v/>
      </c>
      <c r="D62" s="27" t="str">
        <f>IF(Table1[[#This Row],[Benchmark]]="", "", Table1[[#This Row],[Benchmark]])</f>
        <v/>
      </c>
      <c r="E62" s="27" t="str">
        <f>IF(Table1[[#This Row],[% Meeting Standard of Success:
 Mid-Year Progress
(Auto Calculated)]]="", "", Table1[[#This Row],[% Meeting Standard of Success:
 Mid-Year Progress
(Auto Calculated)]])</f>
        <v/>
      </c>
      <c r="F62" s="30"/>
      <c r="G62" s="30"/>
      <c r="H62" s="54">
        <f>Table1[[#This Row],[Measure]]</f>
        <v>0</v>
      </c>
    </row>
    <row r="63" spans="1:8" x14ac:dyDescent="0.25">
      <c r="A63" s="21" t="str">
        <f>IF(Table1[[#This Row],[Domain]]="", "", Table1[[#This Row],[Domain]])</f>
        <v/>
      </c>
      <c r="B63" s="21" t="str">
        <f>IF(Table1[[#This Row],[Objective Assessment]]="", "", Table1[[#This Row],[Objective Assessment]])</f>
        <v/>
      </c>
      <c r="C63" s="21" t="str">
        <f>IF(Table1[[#This Row],[Grade Levels Served]]="", "", Table1[[#This Row],[Grade Levels Served]])</f>
        <v/>
      </c>
      <c r="D63" s="27" t="str">
        <f>IF(Table1[[#This Row],[Benchmark]]="", "", Table1[[#This Row],[Benchmark]])</f>
        <v/>
      </c>
      <c r="E63" s="27" t="str">
        <f>IF(Table1[[#This Row],[% Meeting Standard of Success:
 Mid-Year Progress
(Auto Calculated)]]="", "", Table1[[#This Row],[% Meeting Standard of Success:
 Mid-Year Progress
(Auto Calculated)]])</f>
        <v/>
      </c>
      <c r="F63" s="30"/>
      <c r="G63" s="30"/>
      <c r="H63" s="54">
        <f>Table1[[#This Row],[Measure]]</f>
        <v>0</v>
      </c>
    </row>
    <row r="64" spans="1:8" x14ac:dyDescent="0.25">
      <c r="A64" s="21" t="str">
        <f>IF(Table1[[#This Row],[Domain]]="", "", Table1[[#This Row],[Domain]])</f>
        <v/>
      </c>
      <c r="B64" s="21" t="str">
        <f>IF(Table1[[#This Row],[Objective Assessment]]="", "", Table1[[#This Row],[Objective Assessment]])</f>
        <v/>
      </c>
      <c r="C64" s="21" t="str">
        <f>IF(Table1[[#This Row],[Grade Levels Served]]="", "", Table1[[#This Row],[Grade Levels Served]])</f>
        <v/>
      </c>
      <c r="D64" s="27" t="str">
        <f>IF(Table1[[#This Row],[Benchmark]]="", "", Table1[[#This Row],[Benchmark]])</f>
        <v/>
      </c>
      <c r="E64" s="27" t="str">
        <f>IF(Table1[[#This Row],[% Meeting Standard of Success:
 Mid-Year Progress
(Auto Calculated)]]="", "", Table1[[#This Row],[% Meeting Standard of Success:
 Mid-Year Progress
(Auto Calculated)]])</f>
        <v/>
      </c>
      <c r="F64" s="30"/>
      <c r="G64" s="30"/>
      <c r="H64" s="54">
        <f>Table1[[#This Row],[Measure]]</f>
        <v>0</v>
      </c>
    </row>
    <row r="65" spans="1:8" x14ac:dyDescent="0.25">
      <c r="A65" s="21" t="str">
        <f>IF(Table1[[#This Row],[Domain]]="", "", Table1[[#This Row],[Domain]])</f>
        <v/>
      </c>
      <c r="B65" s="21" t="str">
        <f>IF(Table1[[#This Row],[Objective Assessment]]="", "", Table1[[#This Row],[Objective Assessment]])</f>
        <v/>
      </c>
      <c r="C65" s="21" t="str">
        <f>IF(Table1[[#This Row],[Grade Levels Served]]="", "", Table1[[#This Row],[Grade Levels Served]])</f>
        <v/>
      </c>
      <c r="D65" s="27" t="str">
        <f>IF(Table1[[#This Row],[Benchmark]]="", "", Table1[[#This Row],[Benchmark]])</f>
        <v/>
      </c>
      <c r="E65" s="27" t="str">
        <f>IF(Table1[[#This Row],[% Meeting Standard of Success:
 Mid-Year Progress
(Auto Calculated)]]="", "", Table1[[#This Row],[% Meeting Standard of Success:
 Mid-Year Progress
(Auto Calculated)]])</f>
        <v/>
      </c>
      <c r="F65" s="30"/>
      <c r="G65" s="30"/>
      <c r="H65" s="54">
        <f>Table1[[#This Row],[Measure]]</f>
        <v>0</v>
      </c>
    </row>
    <row r="66" spans="1:8" x14ac:dyDescent="0.25">
      <c r="A66" s="21" t="str">
        <f>IF(Table1[[#This Row],[Domain]]="", "", Table1[[#This Row],[Domain]])</f>
        <v/>
      </c>
      <c r="B66" s="21" t="str">
        <f>IF(Table1[[#This Row],[Objective Assessment]]="", "", Table1[[#This Row],[Objective Assessment]])</f>
        <v/>
      </c>
      <c r="C66" s="21" t="str">
        <f>IF(Table1[[#This Row],[Grade Levels Served]]="", "", Table1[[#This Row],[Grade Levels Served]])</f>
        <v/>
      </c>
      <c r="D66" s="27" t="str">
        <f>IF(Table1[[#This Row],[Benchmark]]="", "", Table1[[#This Row],[Benchmark]])</f>
        <v/>
      </c>
      <c r="E66" s="27" t="str">
        <f>IF(Table1[[#This Row],[% Meeting Standard of Success:
 Mid-Year Progress
(Auto Calculated)]]="", "", Table1[[#This Row],[% Meeting Standard of Success:
 Mid-Year Progress
(Auto Calculated)]])</f>
        <v/>
      </c>
      <c r="F66" s="30"/>
      <c r="G66" s="30"/>
      <c r="H66" s="54">
        <f>Table1[[#This Row],[Measure]]</f>
        <v>0</v>
      </c>
    </row>
    <row r="67" spans="1:8" x14ac:dyDescent="0.25">
      <c r="A67" s="21" t="str">
        <f>IF(Table1[[#This Row],[Domain]]="", "", Table1[[#This Row],[Domain]])</f>
        <v/>
      </c>
      <c r="B67" s="21" t="str">
        <f>IF(Table1[[#This Row],[Objective Assessment]]="", "", Table1[[#This Row],[Objective Assessment]])</f>
        <v/>
      </c>
      <c r="C67" s="21" t="str">
        <f>IF(Table1[[#This Row],[Grade Levels Served]]="", "", Table1[[#This Row],[Grade Levels Served]])</f>
        <v/>
      </c>
      <c r="D67" s="27" t="str">
        <f>IF(Table1[[#This Row],[Benchmark]]="", "", Table1[[#This Row],[Benchmark]])</f>
        <v/>
      </c>
      <c r="E67" s="27" t="str">
        <f>IF(Table1[[#This Row],[% Meeting Standard of Success:
 Mid-Year Progress
(Auto Calculated)]]="", "", Table1[[#This Row],[% Meeting Standard of Success:
 Mid-Year Progress
(Auto Calculated)]])</f>
        <v/>
      </c>
      <c r="F67" s="30"/>
      <c r="G67" s="30"/>
      <c r="H67" s="54">
        <f>Table1[[#This Row],[Measure]]</f>
        <v>0</v>
      </c>
    </row>
    <row r="68" spans="1:8" x14ac:dyDescent="0.25">
      <c r="A68" s="21" t="str">
        <f>IF(Table1[[#This Row],[Domain]]="", "", Table1[[#This Row],[Domain]])</f>
        <v/>
      </c>
      <c r="B68" s="21" t="str">
        <f>IF(Table1[[#This Row],[Objective Assessment]]="", "", Table1[[#This Row],[Objective Assessment]])</f>
        <v/>
      </c>
      <c r="C68" s="21" t="str">
        <f>IF(Table1[[#This Row],[Grade Levels Served]]="", "", Table1[[#This Row],[Grade Levels Served]])</f>
        <v/>
      </c>
      <c r="D68" s="27" t="str">
        <f>IF(Table1[[#This Row],[Benchmark]]="", "", Table1[[#This Row],[Benchmark]])</f>
        <v/>
      </c>
      <c r="E68" s="27" t="str">
        <f>IF(Table1[[#This Row],[% Meeting Standard of Success:
 Mid-Year Progress
(Auto Calculated)]]="", "", Table1[[#This Row],[% Meeting Standard of Success:
 Mid-Year Progress
(Auto Calculated)]])</f>
        <v/>
      </c>
      <c r="F68" s="30"/>
      <c r="G68" s="30"/>
      <c r="H68" s="54">
        <f>Table1[[#This Row],[Measure]]</f>
        <v>0</v>
      </c>
    </row>
    <row r="69" spans="1:8" x14ac:dyDescent="0.25">
      <c r="A69" s="21" t="str">
        <f>IF(Table1[[#This Row],[Domain]]="", "", Table1[[#This Row],[Domain]])</f>
        <v/>
      </c>
      <c r="B69" s="21" t="str">
        <f>IF(Table1[[#This Row],[Objective Assessment]]="", "", Table1[[#This Row],[Objective Assessment]])</f>
        <v/>
      </c>
      <c r="C69" s="21" t="str">
        <f>IF(Table1[[#This Row],[Grade Levels Served]]="", "", Table1[[#This Row],[Grade Levels Served]])</f>
        <v/>
      </c>
      <c r="D69" s="27" t="str">
        <f>IF(Table1[[#This Row],[Benchmark]]="", "", Table1[[#This Row],[Benchmark]])</f>
        <v/>
      </c>
      <c r="E69" s="27" t="str">
        <f>IF(Table1[[#This Row],[% Meeting Standard of Success:
 Mid-Year Progress
(Auto Calculated)]]="", "", Table1[[#This Row],[% Meeting Standard of Success:
 Mid-Year Progress
(Auto Calculated)]])</f>
        <v/>
      </c>
      <c r="F69" s="30"/>
      <c r="G69" s="30"/>
      <c r="H69" s="54">
        <f>Table1[[#This Row],[Measure]]</f>
        <v>0</v>
      </c>
    </row>
    <row r="70" spans="1:8" x14ac:dyDescent="0.25">
      <c r="A70" s="21" t="str">
        <f>IF(Table1[[#This Row],[Domain]]="", "", Table1[[#This Row],[Domain]])</f>
        <v/>
      </c>
      <c r="B70" s="21" t="str">
        <f>IF(Table1[[#This Row],[Objective Assessment]]="", "", Table1[[#This Row],[Objective Assessment]])</f>
        <v/>
      </c>
      <c r="C70" s="21" t="str">
        <f>IF(Table1[[#This Row],[Grade Levels Served]]="", "", Table1[[#This Row],[Grade Levels Served]])</f>
        <v/>
      </c>
      <c r="D70" s="27" t="str">
        <f>IF(Table1[[#This Row],[Benchmark]]="", "", Table1[[#This Row],[Benchmark]])</f>
        <v/>
      </c>
      <c r="E70" s="27" t="str">
        <f>IF(Table1[[#This Row],[% Meeting Standard of Success:
 Mid-Year Progress
(Auto Calculated)]]="", "", Table1[[#This Row],[% Meeting Standard of Success:
 Mid-Year Progress
(Auto Calculated)]])</f>
        <v/>
      </c>
      <c r="F70" s="30"/>
      <c r="G70" s="30"/>
      <c r="H70" s="54">
        <f>Table1[[#This Row],[Measure]]</f>
        <v>0</v>
      </c>
    </row>
    <row r="71" spans="1:8" x14ac:dyDescent="0.25">
      <c r="A71" s="21" t="str">
        <f>IF(Table1[[#This Row],[Domain]]="", "", Table1[[#This Row],[Domain]])</f>
        <v/>
      </c>
      <c r="B71" s="21" t="str">
        <f>IF(Table1[[#This Row],[Objective Assessment]]="", "", Table1[[#This Row],[Objective Assessment]])</f>
        <v/>
      </c>
      <c r="C71" s="21" t="str">
        <f>IF(Table1[[#This Row],[Grade Levels Served]]="", "", Table1[[#This Row],[Grade Levels Served]])</f>
        <v/>
      </c>
      <c r="D71" s="27" t="str">
        <f>IF(Table1[[#This Row],[Benchmark]]="", "", Table1[[#This Row],[Benchmark]])</f>
        <v/>
      </c>
      <c r="E71" s="27" t="str">
        <f>IF(Table1[[#This Row],[% Meeting Standard of Success:
 Mid-Year Progress
(Auto Calculated)]]="", "", Table1[[#This Row],[% Meeting Standard of Success:
 Mid-Year Progress
(Auto Calculated)]])</f>
        <v/>
      </c>
      <c r="F71" s="30"/>
      <c r="G71" s="30"/>
      <c r="H71" s="54">
        <f>Table1[[#This Row],[Measure]]</f>
        <v>0</v>
      </c>
    </row>
    <row r="72" spans="1:8" x14ac:dyDescent="0.25">
      <c r="A72" s="21" t="str">
        <f>IF(Table1[[#This Row],[Domain]]="", "", Table1[[#This Row],[Domain]])</f>
        <v/>
      </c>
      <c r="B72" s="21" t="str">
        <f>IF(Table1[[#This Row],[Objective Assessment]]="", "", Table1[[#This Row],[Objective Assessment]])</f>
        <v/>
      </c>
      <c r="C72" s="21" t="str">
        <f>IF(Table1[[#This Row],[Grade Levels Served]]="", "", Table1[[#This Row],[Grade Levels Served]])</f>
        <v/>
      </c>
      <c r="D72" s="27" t="str">
        <f>IF(Table1[[#This Row],[Benchmark]]="", "", Table1[[#This Row],[Benchmark]])</f>
        <v/>
      </c>
      <c r="E72" s="27" t="str">
        <f>IF(Table1[[#This Row],[% Meeting Standard of Success:
 Mid-Year Progress
(Auto Calculated)]]="", "", Table1[[#This Row],[% Meeting Standard of Success:
 Mid-Year Progress
(Auto Calculated)]])</f>
        <v/>
      </c>
      <c r="F72" s="30"/>
      <c r="G72" s="30"/>
      <c r="H72" s="54">
        <f>Table1[[#This Row],[Measure]]</f>
        <v>0</v>
      </c>
    </row>
    <row r="73" spans="1:8" x14ac:dyDescent="0.25">
      <c r="A73" s="21" t="str">
        <f>IF(Table1[[#This Row],[Domain]]="", "", Table1[[#This Row],[Domain]])</f>
        <v/>
      </c>
      <c r="B73" s="21" t="str">
        <f>IF(Table1[[#This Row],[Objective Assessment]]="", "", Table1[[#This Row],[Objective Assessment]])</f>
        <v/>
      </c>
      <c r="C73" s="21" t="str">
        <f>IF(Table1[[#This Row],[Grade Levels Served]]="", "", Table1[[#This Row],[Grade Levels Served]])</f>
        <v/>
      </c>
      <c r="D73" s="27" t="str">
        <f>IF(Table1[[#This Row],[Benchmark]]="", "", Table1[[#This Row],[Benchmark]])</f>
        <v/>
      </c>
      <c r="E73" s="27" t="str">
        <f>IF(Table1[[#This Row],[% Meeting Standard of Success:
 Mid-Year Progress
(Auto Calculated)]]="", "", Table1[[#This Row],[% Meeting Standard of Success:
 Mid-Year Progress
(Auto Calculated)]])</f>
        <v/>
      </c>
      <c r="F73" s="30"/>
      <c r="G73" s="30"/>
      <c r="H73" s="54">
        <f>Table1[[#This Row],[Measure]]</f>
        <v>0</v>
      </c>
    </row>
    <row r="74" spans="1:8" x14ac:dyDescent="0.25">
      <c r="A74" s="21" t="str">
        <f>IF(Table1[[#This Row],[Domain]]="", "", Table1[[#This Row],[Domain]])</f>
        <v/>
      </c>
      <c r="B74" s="21" t="str">
        <f>IF(Table1[[#This Row],[Objective Assessment]]="", "", Table1[[#This Row],[Objective Assessment]])</f>
        <v/>
      </c>
      <c r="C74" s="21" t="str">
        <f>IF(Table1[[#This Row],[Grade Levels Served]]="", "", Table1[[#This Row],[Grade Levels Served]])</f>
        <v/>
      </c>
      <c r="D74" s="27" t="str">
        <f>IF(Table1[[#This Row],[Benchmark]]="", "", Table1[[#This Row],[Benchmark]])</f>
        <v/>
      </c>
      <c r="E74" s="27" t="str">
        <f>IF(Table1[[#This Row],[% Meeting Standard of Success:
 Mid-Year Progress
(Auto Calculated)]]="", "", Table1[[#This Row],[% Meeting Standard of Success:
 Mid-Year Progress
(Auto Calculated)]])</f>
        <v/>
      </c>
      <c r="F74" s="30"/>
      <c r="G74" s="30"/>
      <c r="H74" s="54">
        <f>Table1[[#This Row],[Measure]]</f>
        <v>0</v>
      </c>
    </row>
    <row r="75" spans="1:8" x14ac:dyDescent="0.25">
      <c r="A75" s="21" t="str">
        <f>IF(Table1[[#This Row],[Domain]]="", "", Table1[[#This Row],[Domain]])</f>
        <v/>
      </c>
      <c r="B75" s="21" t="str">
        <f>IF(Table1[[#This Row],[Objective Assessment]]="", "", Table1[[#This Row],[Objective Assessment]])</f>
        <v/>
      </c>
      <c r="C75" s="21" t="str">
        <f>IF(Table1[[#This Row],[Grade Levels Served]]="", "", Table1[[#This Row],[Grade Levels Served]])</f>
        <v/>
      </c>
      <c r="D75" s="27" t="str">
        <f>IF(Table1[[#This Row],[Benchmark]]="", "", Table1[[#This Row],[Benchmark]])</f>
        <v/>
      </c>
      <c r="E75" s="27" t="str">
        <f>IF(Table1[[#This Row],[% Meeting Standard of Success:
 Mid-Year Progress
(Auto Calculated)]]="", "", Table1[[#This Row],[% Meeting Standard of Success:
 Mid-Year Progress
(Auto Calculated)]])</f>
        <v/>
      </c>
      <c r="F75" s="30"/>
      <c r="G75" s="30"/>
      <c r="H75" s="54">
        <f>Table1[[#This Row],[Measure]]</f>
        <v>0</v>
      </c>
    </row>
    <row r="76" spans="1:8" x14ac:dyDescent="0.25">
      <c r="A76" s="21" t="str">
        <f>IF(Table1[[#This Row],[Domain]]="", "", Table1[[#This Row],[Domain]])</f>
        <v/>
      </c>
      <c r="B76" s="21" t="str">
        <f>IF(Table1[[#This Row],[Objective Assessment]]="", "", Table1[[#This Row],[Objective Assessment]])</f>
        <v/>
      </c>
      <c r="C76" s="21" t="str">
        <f>IF(Table1[[#This Row],[Grade Levels Served]]="", "", Table1[[#This Row],[Grade Levels Served]])</f>
        <v/>
      </c>
      <c r="D76" s="27" t="str">
        <f>IF(Table1[[#This Row],[Benchmark]]="", "", Table1[[#This Row],[Benchmark]])</f>
        <v/>
      </c>
      <c r="E76" s="27" t="str">
        <f>IF(Table1[[#This Row],[% Meeting Standard of Success:
 Mid-Year Progress
(Auto Calculated)]]="", "", Table1[[#This Row],[% Meeting Standard of Success:
 Mid-Year Progress
(Auto Calculated)]])</f>
        <v/>
      </c>
      <c r="F76" s="30"/>
      <c r="G76" s="30"/>
      <c r="H76" s="54">
        <f>Table1[[#This Row],[Measure]]</f>
        <v>0</v>
      </c>
    </row>
    <row r="77" spans="1:8" x14ac:dyDescent="0.25">
      <c r="A77" s="21" t="str">
        <f>IF(Table1[[#This Row],[Domain]]="", "", Table1[[#This Row],[Domain]])</f>
        <v/>
      </c>
      <c r="B77" s="21" t="str">
        <f>IF(Table1[[#This Row],[Objective Assessment]]="", "", Table1[[#This Row],[Objective Assessment]])</f>
        <v/>
      </c>
      <c r="C77" s="21" t="str">
        <f>IF(Table1[[#This Row],[Grade Levels Served]]="", "", Table1[[#This Row],[Grade Levels Served]])</f>
        <v/>
      </c>
      <c r="D77" s="27" t="str">
        <f>IF(Table1[[#This Row],[Benchmark]]="", "", Table1[[#This Row],[Benchmark]])</f>
        <v/>
      </c>
      <c r="E77" s="27" t="str">
        <f>IF(Table1[[#This Row],[% Meeting Standard of Success:
 Mid-Year Progress
(Auto Calculated)]]="", "", Table1[[#This Row],[% Meeting Standard of Success:
 Mid-Year Progress
(Auto Calculated)]])</f>
        <v/>
      </c>
      <c r="F77" s="30"/>
      <c r="G77" s="30"/>
      <c r="H77" s="54">
        <f>Table1[[#This Row],[Measure]]</f>
        <v>0</v>
      </c>
    </row>
    <row r="78" spans="1:8" x14ac:dyDescent="0.25">
      <c r="A78" s="21" t="str">
        <f>IF(Table1[[#This Row],[Domain]]="", "", Table1[[#This Row],[Domain]])</f>
        <v/>
      </c>
      <c r="B78" s="21" t="str">
        <f>IF(Table1[[#This Row],[Objective Assessment]]="", "", Table1[[#This Row],[Objective Assessment]])</f>
        <v/>
      </c>
      <c r="C78" s="21" t="str">
        <f>IF(Table1[[#This Row],[Grade Levels Served]]="", "", Table1[[#This Row],[Grade Levels Served]])</f>
        <v/>
      </c>
      <c r="D78" s="27" t="str">
        <f>IF(Table1[[#This Row],[Benchmark]]="", "", Table1[[#This Row],[Benchmark]])</f>
        <v/>
      </c>
      <c r="E78" s="27" t="str">
        <f>IF(Table1[[#This Row],[% Meeting Standard of Success:
 Mid-Year Progress
(Auto Calculated)]]="", "", Table1[[#This Row],[% Meeting Standard of Success:
 Mid-Year Progress
(Auto Calculated)]])</f>
        <v/>
      </c>
      <c r="F78" s="30"/>
      <c r="G78" s="30"/>
      <c r="H78" s="54">
        <f>Table1[[#This Row],[Measure]]</f>
        <v>0</v>
      </c>
    </row>
    <row r="79" spans="1:8" x14ac:dyDescent="0.25">
      <c r="A79" s="21" t="str">
        <f>IF(Table1[[#This Row],[Domain]]="", "", Table1[[#This Row],[Domain]])</f>
        <v/>
      </c>
      <c r="B79" s="21" t="str">
        <f>IF(Table1[[#This Row],[Objective Assessment]]="", "", Table1[[#This Row],[Objective Assessment]])</f>
        <v/>
      </c>
      <c r="C79" s="21" t="str">
        <f>IF(Table1[[#This Row],[Grade Levels Served]]="", "", Table1[[#This Row],[Grade Levels Served]])</f>
        <v/>
      </c>
      <c r="D79" s="27" t="str">
        <f>IF(Table1[[#This Row],[Benchmark]]="", "", Table1[[#This Row],[Benchmark]])</f>
        <v/>
      </c>
      <c r="E79" s="27" t="str">
        <f>IF(Table1[[#This Row],[% Meeting Standard of Success:
 Mid-Year Progress
(Auto Calculated)]]="", "", Table1[[#This Row],[% Meeting Standard of Success:
 Mid-Year Progress
(Auto Calculated)]])</f>
        <v/>
      </c>
      <c r="F79" s="30"/>
      <c r="G79" s="30"/>
      <c r="H79" s="54">
        <f>Table1[[#This Row],[Measure]]</f>
        <v>0</v>
      </c>
    </row>
    <row r="80" spans="1:8" x14ac:dyDescent="0.25">
      <c r="A80" s="21" t="str">
        <f>IF(Table1[[#This Row],[Domain]]="", "", Table1[[#This Row],[Domain]])</f>
        <v/>
      </c>
      <c r="B80" s="21" t="str">
        <f>IF(Table1[[#This Row],[Objective Assessment]]="", "", Table1[[#This Row],[Objective Assessment]])</f>
        <v/>
      </c>
      <c r="C80" s="21" t="str">
        <f>IF(Table1[[#This Row],[Grade Levels Served]]="", "", Table1[[#This Row],[Grade Levels Served]])</f>
        <v/>
      </c>
      <c r="D80" s="27" t="str">
        <f>IF(Table1[[#This Row],[Benchmark]]="", "", Table1[[#This Row],[Benchmark]])</f>
        <v/>
      </c>
      <c r="E80" s="27" t="str">
        <f>IF(Table1[[#This Row],[% Meeting Standard of Success:
 Mid-Year Progress
(Auto Calculated)]]="", "", Table1[[#This Row],[% Meeting Standard of Success:
 Mid-Year Progress
(Auto Calculated)]])</f>
        <v/>
      </c>
      <c r="F80" s="30"/>
      <c r="G80" s="30"/>
      <c r="H80" s="54">
        <f>Table1[[#This Row],[Measure]]</f>
        <v>0</v>
      </c>
    </row>
    <row r="81" spans="1:8" x14ac:dyDescent="0.25">
      <c r="A81" s="21" t="str">
        <f>IF(Table1[[#This Row],[Domain]]="", "", Table1[[#This Row],[Domain]])</f>
        <v/>
      </c>
      <c r="B81" s="21" t="str">
        <f>IF(Table1[[#This Row],[Objective Assessment]]="", "", Table1[[#This Row],[Objective Assessment]])</f>
        <v/>
      </c>
      <c r="C81" s="21" t="str">
        <f>IF(Table1[[#This Row],[Grade Levels Served]]="", "", Table1[[#This Row],[Grade Levels Served]])</f>
        <v/>
      </c>
      <c r="D81" s="27" t="str">
        <f>IF(Table1[[#This Row],[Benchmark]]="", "", Table1[[#This Row],[Benchmark]])</f>
        <v/>
      </c>
      <c r="E81" s="27" t="str">
        <f>IF(Table1[[#This Row],[% Meeting Standard of Success:
 Mid-Year Progress
(Auto Calculated)]]="", "", Table1[[#This Row],[% Meeting Standard of Success:
 Mid-Year Progress
(Auto Calculated)]])</f>
        <v/>
      </c>
      <c r="F81" s="30"/>
      <c r="G81" s="30"/>
      <c r="H81" s="54">
        <f>Table1[[#This Row],[Measure]]</f>
        <v>0</v>
      </c>
    </row>
    <row r="82" spans="1:8" x14ac:dyDescent="0.25">
      <c r="A82" s="21" t="str">
        <f>IF(Table1[[#This Row],[Domain]]="", "", Table1[[#This Row],[Domain]])</f>
        <v/>
      </c>
      <c r="B82" s="21" t="str">
        <f>IF(Table1[[#This Row],[Objective Assessment]]="", "", Table1[[#This Row],[Objective Assessment]])</f>
        <v/>
      </c>
      <c r="C82" s="21" t="str">
        <f>IF(Table1[[#This Row],[Grade Levels Served]]="", "", Table1[[#This Row],[Grade Levels Served]])</f>
        <v/>
      </c>
      <c r="D82" s="27" t="str">
        <f>IF(Table1[[#This Row],[Benchmark]]="", "", Table1[[#This Row],[Benchmark]])</f>
        <v/>
      </c>
      <c r="E82" s="27" t="str">
        <f>IF(Table1[[#This Row],[% Meeting Standard of Success:
 Mid-Year Progress
(Auto Calculated)]]="", "", Table1[[#This Row],[% Meeting Standard of Success:
 Mid-Year Progress
(Auto Calculated)]])</f>
        <v/>
      </c>
      <c r="F82" s="30"/>
      <c r="G82" s="30"/>
      <c r="H82" s="54">
        <f>Table1[[#This Row],[Measure]]</f>
        <v>0</v>
      </c>
    </row>
    <row r="83" spans="1:8" x14ac:dyDescent="0.25">
      <c r="A83" s="21" t="str">
        <f>IF(Table1[[#This Row],[Domain]]="", "", Table1[[#This Row],[Domain]])</f>
        <v/>
      </c>
      <c r="B83" s="21" t="str">
        <f>IF(Table1[[#This Row],[Objective Assessment]]="", "", Table1[[#This Row],[Objective Assessment]])</f>
        <v/>
      </c>
      <c r="C83" s="21" t="str">
        <f>IF(Table1[[#This Row],[Grade Levels Served]]="", "", Table1[[#This Row],[Grade Levels Served]])</f>
        <v/>
      </c>
      <c r="D83" s="27" t="str">
        <f>IF(Table1[[#This Row],[Benchmark]]="", "", Table1[[#This Row],[Benchmark]])</f>
        <v/>
      </c>
      <c r="E83" s="27" t="str">
        <f>IF(Table1[[#This Row],[% Meeting Standard of Success:
 Mid-Year Progress
(Auto Calculated)]]="", "", Table1[[#This Row],[% Meeting Standard of Success:
 Mid-Year Progress
(Auto Calculated)]])</f>
        <v/>
      </c>
      <c r="F83" s="30"/>
      <c r="G83" s="30"/>
      <c r="H83" s="54">
        <f>Table1[[#This Row],[Measure]]</f>
        <v>0</v>
      </c>
    </row>
    <row r="84" spans="1:8" x14ac:dyDescent="0.25">
      <c r="A84" s="21" t="str">
        <f>IF(Table1[[#This Row],[Domain]]="", "", Table1[[#This Row],[Domain]])</f>
        <v/>
      </c>
      <c r="B84" s="21" t="str">
        <f>IF(Table1[[#This Row],[Objective Assessment]]="", "", Table1[[#This Row],[Objective Assessment]])</f>
        <v/>
      </c>
      <c r="C84" s="21" t="str">
        <f>IF(Table1[[#This Row],[Grade Levels Served]]="", "", Table1[[#This Row],[Grade Levels Served]])</f>
        <v/>
      </c>
      <c r="D84" s="27" t="str">
        <f>IF(Table1[[#This Row],[Benchmark]]="", "", Table1[[#This Row],[Benchmark]])</f>
        <v/>
      </c>
      <c r="E84" s="27" t="str">
        <f>IF(Table1[[#This Row],[% Meeting Standard of Success:
 Mid-Year Progress
(Auto Calculated)]]="", "", Table1[[#This Row],[% Meeting Standard of Success:
 Mid-Year Progress
(Auto Calculated)]])</f>
        <v/>
      </c>
      <c r="F84" s="30"/>
      <c r="G84" s="30"/>
      <c r="H84" s="54">
        <f>Table1[[#This Row],[Measure]]</f>
        <v>0</v>
      </c>
    </row>
    <row r="85" spans="1:8" x14ac:dyDescent="0.25">
      <c r="A85" s="21" t="str">
        <f>IF(Table1[[#This Row],[Domain]]="", "", Table1[[#This Row],[Domain]])</f>
        <v/>
      </c>
      <c r="B85" s="21" t="str">
        <f>IF(Table1[[#This Row],[Objective Assessment]]="", "", Table1[[#This Row],[Objective Assessment]])</f>
        <v/>
      </c>
      <c r="C85" s="21" t="str">
        <f>IF(Table1[[#This Row],[Grade Levels Served]]="", "", Table1[[#This Row],[Grade Levels Served]])</f>
        <v/>
      </c>
      <c r="D85" s="27" t="str">
        <f>IF(Table1[[#This Row],[Benchmark]]="", "", Table1[[#This Row],[Benchmark]])</f>
        <v/>
      </c>
      <c r="E85" s="27" t="str">
        <f>IF(Table1[[#This Row],[% Meeting Standard of Success:
 Mid-Year Progress
(Auto Calculated)]]="", "", Table1[[#This Row],[% Meeting Standard of Success:
 Mid-Year Progress
(Auto Calculated)]])</f>
        <v/>
      </c>
      <c r="F85" s="30"/>
      <c r="G85" s="30"/>
      <c r="H85" s="54">
        <f>Table1[[#This Row],[Measure]]</f>
        <v>0</v>
      </c>
    </row>
    <row r="86" spans="1:8" x14ac:dyDescent="0.25">
      <c r="A86" s="21" t="str">
        <f>IF(Table1[[#This Row],[Domain]]="", "", Table1[[#This Row],[Domain]])</f>
        <v/>
      </c>
      <c r="B86" s="21" t="str">
        <f>IF(Table1[[#This Row],[Objective Assessment]]="", "", Table1[[#This Row],[Objective Assessment]])</f>
        <v/>
      </c>
      <c r="C86" s="21" t="str">
        <f>IF(Table1[[#This Row],[Grade Levels Served]]="", "", Table1[[#This Row],[Grade Levels Served]])</f>
        <v/>
      </c>
      <c r="D86" s="27" t="str">
        <f>IF(Table1[[#This Row],[Benchmark]]="", "", Table1[[#This Row],[Benchmark]])</f>
        <v/>
      </c>
      <c r="E86" s="27" t="str">
        <f>IF(Table1[[#This Row],[% Meeting Standard of Success:
 Mid-Year Progress
(Auto Calculated)]]="", "", Table1[[#This Row],[% Meeting Standard of Success:
 Mid-Year Progress
(Auto Calculated)]])</f>
        <v/>
      </c>
      <c r="F86" s="30"/>
      <c r="G86" s="30"/>
      <c r="H86" s="54">
        <f>Table1[[#This Row],[Measure]]</f>
        <v>0</v>
      </c>
    </row>
    <row r="87" spans="1:8" x14ac:dyDescent="0.25">
      <c r="A87" s="21" t="str">
        <f>IF(Table1[[#This Row],[Domain]]="", "", Table1[[#This Row],[Domain]])</f>
        <v/>
      </c>
      <c r="B87" s="21" t="str">
        <f>IF(Table1[[#This Row],[Objective Assessment]]="", "", Table1[[#This Row],[Objective Assessment]])</f>
        <v/>
      </c>
      <c r="C87" s="21" t="str">
        <f>IF(Table1[[#This Row],[Grade Levels Served]]="", "", Table1[[#This Row],[Grade Levels Served]])</f>
        <v/>
      </c>
      <c r="D87" s="27" t="str">
        <f>IF(Table1[[#This Row],[Benchmark]]="", "", Table1[[#This Row],[Benchmark]])</f>
        <v/>
      </c>
      <c r="E87" s="27" t="str">
        <f>IF(Table1[[#This Row],[% Meeting Standard of Success:
 Mid-Year Progress
(Auto Calculated)]]="", "", Table1[[#This Row],[% Meeting Standard of Success:
 Mid-Year Progress
(Auto Calculated)]])</f>
        <v/>
      </c>
      <c r="F87" s="30"/>
      <c r="G87" s="30"/>
      <c r="H87" s="54">
        <f>Table1[[#This Row],[Measure]]</f>
        <v>0</v>
      </c>
    </row>
    <row r="88" spans="1:8" x14ac:dyDescent="0.25">
      <c r="A88" s="21" t="str">
        <f>IF(Table1[[#This Row],[Domain]]="", "", Table1[[#This Row],[Domain]])</f>
        <v/>
      </c>
      <c r="B88" s="21" t="str">
        <f>IF(Table1[[#This Row],[Objective Assessment]]="", "", Table1[[#This Row],[Objective Assessment]])</f>
        <v/>
      </c>
      <c r="C88" s="21" t="str">
        <f>IF(Table1[[#This Row],[Grade Levels Served]]="", "", Table1[[#This Row],[Grade Levels Served]])</f>
        <v/>
      </c>
      <c r="D88" s="27" t="str">
        <f>IF(Table1[[#This Row],[Benchmark]]="", "", Table1[[#This Row],[Benchmark]])</f>
        <v/>
      </c>
      <c r="E88" s="27" t="str">
        <f>IF(Table1[[#This Row],[% Meeting Standard of Success:
 Mid-Year Progress
(Auto Calculated)]]="", "", Table1[[#This Row],[% Meeting Standard of Success:
 Mid-Year Progress
(Auto Calculated)]])</f>
        <v/>
      </c>
      <c r="F88" s="30"/>
      <c r="G88" s="30"/>
      <c r="H88" s="54">
        <f>Table1[[#This Row],[Measure]]</f>
        <v>0</v>
      </c>
    </row>
    <row r="89" spans="1:8" x14ac:dyDescent="0.25">
      <c r="A89" s="21" t="str">
        <f>IF(Table1[[#This Row],[Domain]]="", "", Table1[[#This Row],[Domain]])</f>
        <v/>
      </c>
      <c r="B89" s="21" t="str">
        <f>IF(Table1[[#This Row],[Objective Assessment]]="", "", Table1[[#This Row],[Objective Assessment]])</f>
        <v/>
      </c>
      <c r="C89" s="21" t="str">
        <f>IF(Table1[[#This Row],[Grade Levels Served]]="", "", Table1[[#This Row],[Grade Levels Served]])</f>
        <v/>
      </c>
      <c r="D89" s="27" t="str">
        <f>IF(Table1[[#This Row],[Benchmark]]="", "", Table1[[#This Row],[Benchmark]])</f>
        <v/>
      </c>
      <c r="E89" s="27" t="str">
        <f>IF(Table1[[#This Row],[% Meeting Standard of Success:
 Mid-Year Progress
(Auto Calculated)]]="", "", Table1[[#This Row],[% Meeting Standard of Success:
 Mid-Year Progress
(Auto Calculated)]])</f>
        <v/>
      </c>
      <c r="F89" s="30"/>
      <c r="G89" s="30"/>
      <c r="H89" s="54">
        <f>Table1[[#This Row],[Measure]]</f>
        <v>0</v>
      </c>
    </row>
    <row r="90" spans="1:8" x14ac:dyDescent="0.25">
      <c r="A90" s="21" t="str">
        <f>IF(Table1[[#This Row],[Domain]]="", "", Table1[[#This Row],[Domain]])</f>
        <v/>
      </c>
      <c r="B90" s="21" t="str">
        <f>IF(Table1[[#This Row],[Objective Assessment]]="", "", Table1[[#This Row],[Objective Assessment]])</f>
        <v/>
      </c>
      <c r="C90" s="21" t="str">
        <f>IF(Table1[[#This Row],[Grade Levels Served]]="", "", Table1[[#This Row],[Grade Levels Served]])</f>
        <v/>
      </c>
      <c r="D90" s="27" t="str">
        <f>IF(Table1[[#This Row],[Benchmark]]="", "", Table1[[#This Row],[Benchmark]])</f>
        <v/>
      </c>
      <c r="E90" s="27" t="str">
        <f>IF(Table1[[#This Row],[% Meeting Standard of Success:
 Mid-Year Progress
(Auto Calculated)]]="", "", Table1[[#This Row],[% Meeting Standard of Success:
 Mid-Year Progress
(Auto Calculated)]])</f>
        <v/>
      </c>
      <c r="F90" s="30"/>
      <c r="G90" s="30"/>
      <c r="H90" s="54">
        <f>Table1[[#This Row],[Measure]]</f>
        <v>0</v>
      </c>
    </row>
    <row r="91" spans="1:8" x14ac:dyDescent="0.25">
      <c r="A91" s="21" t="str">
        <f>IF(Table1[[#This Row],[Domain]]="", "", Table1[[#This Row],[Domain]])</f>
        <v/>
      </c>
      <c r="B91" s="21" t="str">
        <f>IF(Table1[[#This Row],[Objective Assessment]]="", "", Table1[[#This Row],[Objective Assessment]])</f>
        <v/>
      </c>
      <c r="C91" s="21" t="str">
        <f>IF(Table1[[#This Row],[Grade Levels Served]]="", "", Table1[[#This Row],[Grade Levels Served]])</f>
        <v/>
      </c>
      <c r="D91" s="27" t="str">
        <f>IF(Table1[[#This Row],[Benchmark]]="", "", Table1[[#This Row],[Benchmark]])</f>
        <v/>
      </c>
      <c r="E91" s="27" t="str">
        <f>IF(Table1[[#This Row],[% Meeting Standard of Success:
 Mid-Year Progress
(Auto Calculated)]]="", "", Table1[[#This Row],[% Meeting Standard of Success:
 Mid-Year Progress
(Auto Calculated)]])</f>
        <v/>
      </c>
      <c r="F91" s="30"/>
      <c r="G91" s="30"/>
      <c r="H91" s="54">
        <f>Table1[[#This Row],[Measure]]</f>
        <v>0</v>
      </c>
    </row>
    <row r="92" spans="1:8" x14ac:dyDescent="0.25">
      <c r="A92" s="21" t="str">
        <f>IF(Table1[[#This Row],[Domain]]="", "", Table1[[#This Row],[Domain]])</f>
        <v/>
      </c>
      <c r="B92" s="21" t="str">
        <f>IF(Table1[[#This Row],[Objective Assessment]]="", "", Table1[[#This Row],[Objective Assessment]])</f>
        <v/>
      </c>
      <c r="C92" s="21" t="str">
        <f>IF(Table1[[#This Row],[Grade Levels Served]]="", "", Table1[[#This Row],[Grade Levels Served]])</f>
        <v/>
      </c>
      <c r="D92" s="27" t="str">
        <f>IF(Table1[[#This Row],[Benchmark]]="", "", Table1[[#This Row],[Benchmark]])</f>
        <v/>
      </c>
      <c r="E92" s="27" t="str">
        <f>IF(Table1[[#This Row],[% Meeting Standard of Success:
 Mid-Year Progress
(Auto Calculated)]]="", "", Table1[[#This Row],[% Meeting Standard of Success:
 Mid-Year Progress
(Auto Calculated)]])</f>
        <v/>
      </c>
      <c r="F92" s="30"/>
      <c r="G92" s="30"/>
      <c r="H92" s="54">
        <f>Table1[[#This Row],[Measure]]</f>
        <v>0</v>
      </c>
    </row>
    <row r="93" spans="1:8" x14ac:dyDescent="0.25">
      <c r="A93" s="21" t="str">
        <f>IF(Table1[[#This Row],[Domain]]="", "", Table1[[#This Row],[Domain]])</f>
        <v/>
      </c>
      <c r="B93" s="21" t="str">
        <f>IF(Table1[[#This Row],[Objective Assessment]]="", "", Table1[[#This Row],[Objective Assessment]])</f>
        <v/>
      </c>
      <c r="C93" s="21" t="str">
        <f>IF(Table1[[#This Row],[Grade Levels Served]]="", "", Table1[[#This Row],[Grade Levels Served]])</f>
        <v/>
      </c>
      <c r="D93" s="27" t="str">
        <f>IF(Table1[[#This Row],[Benchmark]]="", "", Table1[[#This Row],[Benchmark]])</f>
        <v/>
      </c>
      <c r="E93" s="27" t="str">
        <f>IF(Table1[[#This Row],[% Meeting Standard of Success:
 Mid-Year Progress
(Auto Calculated)]]="", "", Table1[[#This Row],[% Meeting Standard of Success:
 Mid-Year Progress
(Auto Calculated)]])</f>
        <v/>
      </c>
      <c r="F93" s="30"/>
      <c r="G93" s="30"/>
      <c r="H93" s="54">
        <f>Table1[[#This Row],[Measure]]</f>
        <v>0</v>
      </c>
    </row>
    <row r="94" spans="1:8" x14ac:dyDescent="0.25">
      <c r="A94" s="21" t="str">
        <f>IF(Table1[[#This Row],[Domain]]="", "", Table1[[#This Row],[Domain]])</f>
        <v/>
      </c>
      <c r="B94" s="21" t="str">
        <f>IF(Table1[[#This Row],[Objective Assessment]]="", "", Table1[[#This Row],[Objective Assessment]])</f>
        <v/>
      </c>
      <c r="C94" s="21" t="str">
        <f>IF(Table1[[#This Row],[Grade Levels Served]]="", "", Table1[[#This Row],[Grade Levels Served]])</f>
        <v/>
      </c>
      <c r="D94" s="27" t="str">
        <f>IF(Table1[[#This Row],[Benchmark]]="", "", Table1[[#This Row],[Benchmark]])</f>
        <v/>
      </c>
      <c r="E94" s="27" t="str">
        <f>IF(Table1[[#This Row],[% Meeting Standard of Success:
 Mid-Year Progress
(Auto Calculated)]]="", "", Table1[[#This Row],[% Meeting Standard of Success:
 Mid-Year Progress
(Auto Calculated)]])</f>
        <v/>
      </c>
      <c r="F94" s="30"/>
      <c r="G94" s="30"/>
      <c r="H94" s="54">
        <f>Table1[[#This Row],[Measure]]</f>
        <v>0</v>
      </c>
    </row>
    <row r="95" spans="1:8" x14ac:dyDescent="0.25">
      <c r="A95" s="21" t="str">
        <f>IF(Table1[[#This Row],[Domain]]="", "", Table1[[#This Row],[Domain]])</f>
        <v/>
      </c>
      <c r="B95" s="21" t="str">
        <f>IF(Table1[[#This Row],[Objective Assessment]]="", "", Table1[[#This Row],[Objective Assessment]])</f>
        <v/>
      </c>
      <c r="C95" s="21" t="str">
        <f>IF(Table1[[#This Row],[Grade Levels Served]]="", "", Table1[[#This Row],[Grade Levels Served]])</f>
        <v/>
      </c>
      <c r="D95" s="27" t="str">
        <f>IF(Table1[[#This Row],[Benchmark]]="", "", Table1[[#This Row],[Benchmark]])</f>
        <v/>
      </c>
      <c r="E95" s="27" t="str">
        <f>IF(Table1[[#This Row],[% Meeting Standard of Success:
 Mid-Year Progress
(Auto Calculated)]]="", "", Table1[[#This Row],[% Meeting Standard of Success:
 Mid-Year Progress
(Auto Calculated)]])</f>
        <v/>
      </c>
      <c r="F95" s="30"/>
      <c r="G95" s="30"/>
      <c r="H95" s="54">
        <f>Table1[[#This Row],[Measure]]</f>
        <v>0</v>
      </c>
    </row>
    <row r="96" spans="1:8" x14ac:dyDescent="0.25">
      <c r="A96" s="21" t="str">
        <f>IF(Table1[[#This Row],[Domain]]="", "", Table1[[#This Row],[Domain]])</f>
        <v/>
      </c>
      <c r="B96" s="21" t="str">
        <f>IF(Table1[[#This Row],[Objective Assessment]]="", "", Table1[[#This Row],[Objective Assessment]])</f>
        <v/>
      </c>
      <c r="C96" s="21" t="str">
        <f>IF(Table1[[#This Row],[Grade Levels Served]]="", "", Table1[[#This Row],[Grade Levels Served]])</f>
        <v/>
      </c>
      <c r="D96" s="27" t="str">
        <f>IF(Table1[[#This Row],[Benchmark]]="", "", Table1[[#This Row],[Benchmark]])</f>
        <v/>
      </c>
      <c r="E96" s="27" t="str">
        <f>IF(Table1[[#This Row],[% Meeting Standard of Success:
 Mid-Year Progress
(Auto Calculated)]]="", "", Table1[[#This Row],[% Meeting Standard of Success:
 Mid-Year Progress
(Auto Calculated)]])</f>
        <v/>
      </c>
      <c r="F96" s="30"/>
      <c r="G96" s="30"/>
      <c r="H96" s="54">
        <f>Table1[[#This Row],[Measure]]</f>
        <v>0</v>
      </c>
    </row>
    <row r="97" spans="1:8" x14ac:dyDescent="0.25">
      <c r="A97" s="21" t="str">
        <f>IF(Table1[[#This Row],[Domain]]="", "", Table1[[#This Row],[Domain]])</f>
        <v/>
      </c>
      <c r="B97" s="21" t="str">
        <f>IF(Table1[[#This Row],[Objective Assessment]]="", "", Table1[[#This Row],[Objective Assessment]])</f>
        <v/>
      </c>
      <c r="C97" s="21" t="str">
        <f>IF(Table1[[#This Row],[Grade Levels Served]]="", "", Table1[[#This Row],[Grade Levels Served]])</f>
        <v/>
      </c>
      <c r="D97" s="27" t="str">
        <f>IF(Table1[[#This Row],[Benchmark]]="", "", Table1[[#This Row],[Benchmark]])</f>
        <v/>
      </c>
      <c r="E97" s="27" t="str">
        <f>IF(Table1[[#This Row],[% Meeting Standard of Success:
 Mid-Year Progress
(Auto Calculated)]]="", "", Table1[[#This Row],[% Meeting Standard of Success:
 Mid-Year Progress
(Auto Calculated)]])</f>
        <v/>
      </c>
      <c r="F97" s="30"/>
      <c r="G97" s="30"/>
      <c r="H97" s="54">
        <f>Table1[[#This Row],[Measure]]</f>
        <v>0</v>
      </c>
    </row>
    <row r="98" spans="1:8" x14ac:dyDescent="0.25">
      <c r="A98" s="21" t="str">
        <f>IF(Table1[[#This Row],[Domain]]="", "", Table1[[#This Row],[Domain]])</f>
        <v/>
      </c>
      <c r="B98" s="21" t="str">
        <f>IF(Table1[[#This Row],[Objective Assessment]]="", "", Table1[[#This Row],[Objective Assessment]])</f>
        <v/>
      </c>
      <c r="C98" s="21" t="str">
        <f>IF(Table1[[#This Row],[Grade Levels Served]]="", "", Table1[[#This Row],[Grade Levels Served]])</f>
        <v/>
      </c>
      <c r="D98" s="27" t="str">
        <f>IF(Table1[[#This Row],[Benchmark]]="", "", Table1[[#This Row],[Benchmark]])</f>
        <v/>
      </c>
      <c r="E98" s="27" t="str">
        <f>IF(Table1[[#This Row],[% Meeting Standard of Success:
 Mid-Year Progress
(Auto Calculated)]]="", "", Table1[[#This Row],[% Meeting Standard of Success:
 Mid-Year Progress
(Auto Calculated)]])</f>
        <v/>
      </c>
      <c r="F98" s="30"/>
      <c r="G98" s="30"/>
      <c r="H98" s="54">
        <f>Table1[[#This Row],[Measure]]</f>
        <v>0</v>
      </c>
    </row>
    <row r="99" spans="1:8" x14ac:dyDescent="0.25">
      <c r="A99" s="21" t="str">
        <f>IF(Table1[[#This Row],[Domain]]="", "", Table1[[#This Row],[Domain]])</f>
        <v/>
      </c>
      <c r="B99" s="21" t="str">
        <f>IF(Table1[[#This Row],[Objective Assessment]]="", "", Table1[[#This Row],[Objective Assessment]])</f>
        <v/>
      </c>
      <c r="C99" s="21" t="str">
        <f>IF(Table1[[#This Row],[Grade Levels Served]]="", "", Table1[[#This Row],[Grade Levels Served]])</f>
        <v/>
      </c>
      <c r="D99" s="27" t="str">
        <f>IF(Table1[[#This Row],[Benchmark]]="", "", Table1[[#This Row],[Benchmark]])</f>
        <v/>
      </c>
      <c r="E99" s="27" t="str">
        <f>IF(Table1[[#This Row],[% Meeting Standard of Success:
 Mid-Year Progress
(Auto Calculated)]]="", "", Table1[[#This Row],[% Meeting Standard of Success:
 Mid-Year Progress
(Auto Calculated)]])</f>
        <v/>
      </c>
      <c r="F99" s="30"/>
      <c r="G99" s="30"/>
      <c r="H99" s="54">
        <f>Table1[[#This Row],[Measure]]</f>
        <v>0</v>
      </c>
    </row>
    <row r="100" spans="1:8" x14ac:dyDescent="0.25">
      <c r="A100" s="21" t="str">
        <f>IF(Table1[[#This Row],[Domain]]="", "", Table1[[#This Row],[Domain]])</f>
        <v/>
      </c>
      <c r="B100" s="21" t="str">
        <f>IF(Table1[[#This Row],[Objective Assessment]]="", "", Table1[[#This Row],[Objective Assessment]])</f>
        <v/>
      </c>
      <c r="C100" s="21" t="str">
        <f>IF(Table1[[#This Row],[Grade Levels Served]]="", "", Table1[[#This Row],[Grade Levels Served]])</f>
        <v/>
      </c>
      <c r="D100" s="27" t="str">
        <f>IF(Table1[[#This Row],[Benchmark]]="", "", Table1[[#This Row],[Benchmark]])</f>
        <v/>
      </c>
      <c r="E100" s="27" t="str">
        <f>IF(Table1[[#This Row],[% Meeting Standard of Success:
 Mid-Year Progress
(Auto Calculated)]]="", "", Table1[[#This Row],[% Meeting Standard of Success:
 Mid-Year Progress
(Auto Calculated)]])</f>
        <v/>
      </c>
      <c r="F100" s="30"/>
      <c r="G100" s="30"/>
      <c r="H100" s="54">
        <f>Table1[[#This Row],[Measure]]</f>
        <v>0</v>
      </c>
    </row>
    <row r="101" spans="1:8" x14ac:dyDescent="0.25">
      <c r="A101" s="21" t="str">
        <f>IF(Table1[[#This Row],[Domain]]="", "", Table1[[#This Row],[Domain]])</f>
        <v/>
      </c>
      <c r="B101" s="21" t="str">
        <f>IF(Table1[[#This Row],[Objective Assessment]]="", "", Table1[[#This Row],[Objective Assessment]])</f>
        <v/>
      </c>
      <c r="C101" s="21" t="str">
        <f>IF(Table1[[#This Row],[Grade Levels Served]]="", "", Table1[[#This Row],[Grade Levels Served]])</f>
        <v/>
      </c>
      <c r="D101" s="27" t="str">
        <f>IF(Table1[[#This Row],[Benchmark]]="", "", Table1[[#This Row],[Benchmark]])</f>
        <v/>
      </c>
      <c r="E101" s="27" t="str">
        <f>IF(Table1[[#This Row],[% Meeting Standard of Success:
 Mid-Year Progress
(Auto Calculated)]]="", "", Table1[[#This Row],[% Meeting Standard of Success:
 Mid-Year Progress
(Auto Calculated)]])</f>
        <v/>
      </c>
      <c r="F101" s="30"/>
      <c r="G101" s="30"/>
      <c r="H101" s="54">
        <f>Table1[[#This Row],[Measure]]</f>
        <v>0</v>
      </c>
    </row>
  </sheetData>
  <sheetProtection password="C8BB" sheet="1" objects="1" scenarios="1" formatColumns="0" formatRows="0" selectLockedCells="1"/>
  <conditionalFormatting sqref="H2:H101">
    <cfRule type="containsText" dxfId="44" priority="1" operator="containsText" text="Assessment">
      <formula>NOT(ISERROR(SEARCH("Assessment",H2)))</formula>
    </cfRule>
    <cfRule type="containsText" dxfId="43" priority="2" operator="containsText" text="Assessment">
      <formula>NOT(ISERROR(SEARCH("Assessment",H2)))</formula>
    </cfRule>
  </conditionalFormatting>
  <pageMargins left="0.7" right="0.7" top="0.75" bottom="0.75" header="0.3" footer="0.3"/>
  <pageSetup orientation="portrait" verticalDpi="4" r:id="rId1"/>
  <ignoredErrors>
    <ignoredError sqref="B4 B3 B2" unlockedFormula="1"/>
  </ignoredError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X1"/>
  <sheetViews>
    <sheetView tabSelected="1" topLeftCell="A7" workbookViewId="0">
      <selection activeCell="I69" sqref="I69"/>
    </sheetView>
  </sheetViews>
  <sheetFormatPr defaultColWidth="0" defaultRowHeight="15" x14ac:dyDescent="0.25"/>
  <cols>
    <col min="1" max="24" width="9.140625" style="4" customWidth="1"/>
    <col min="25" max="16384" width="9.140625" style="4" hidden="1"/>
  </cols>
  <sheetData/>
  <sheetProtection password="C8BB" sheet="1" objects="1" scenarios="1" selectLockedCells="1" selectUnlockedCell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I101"/>
  <sheetViews>
    <sheetView zoomScaleNormal="100" workbookViewId="0">
      <pane xSplit="2" ySplit="1" topLeftCell="E5" activePane="bottomRight" state="frozen"/>
      <selection pane="topRight" activeCell="C1" sqref="C1"/>
      <selection pane="bottomLeft" activeCell="A2" sqref="A2"/>
      <selection pane="bottomRight" activeCell="I101" sqref="I101"/>
    </sheetView>
  </sheetViews>
  <sheetFormatPr defaultColWidth="0" defaultRowHeight="15" x14ac:dyDescent="0.25"/>
  <cols>
    <col min="1" max="1" width="29.7109375" style="7" customWidth="1"/>
    <col min="2" max="2" width="46.140625" style="7" customWidth="1"/>
    <col min="3" max="3" width="25.7109375" style="7" customWidth="1"/>
    <col min="4" max="4" width="24.7109375" style="29" customWidth="1"/>
    <col min="5" max="5" width="33.7109375" style="29" customWidth="1"/>
    <col min="6" max="7" width="57.85546875" style="31" customWidth="1"/>
    <col min="8" max="9" width="57.7109375" style="31" customWidth="1"/>
    <col min="10" max="16384" width="9.140625" style="7" hidden="1"/>
  </cols>
  <sheetData>
    <row r="1" spans="1:9" ht="40.5" customHeight="1" x14ac:dyDescent="0.25">
      <c r="A1" s="8" t="s">
        <v>46</v>
      </c>
      <c r="B1" s="8" t="s">
        <v>8</v>
      </c>
      <c r="C1" s="8" t="s">
        <v>50</v>
      </c>
      <c r="D1" s="25" t="s">
        <v>23</v>
      </c>
      <c r="E1" s="25" t="s">
        <v>9</v>
      </c>
      <c r="F1" s="8" t="s">
        <v>2</v>
      </c>
      <c r="G1" s="8" t="s">
        <v>3</v>
      </c>
      <c r="H1" s="20" t="s">
        <v>4</v>
      </c>
      <c r="I1" s="20" t="s">
        <v>5</v>
      </c>
    </row>
    <row r="2" spans="1:9" ht="210" x14ac:dyDescent="0.25">
      <c r="A2" s="39" t="str">
        <f>IF(Table3[[#This Row],[Domain]]="", "", Table3[[#This Row],[Domain]])</f>
        <v>Academic - English Language Arts/Writing</v>
      </c>
      <c r="B2" s="39" t="str">
        <f>IF(Table3[[#This Row],[Objective Assessment]]="", "", Table3[[#This Row],[Objective Assessment]])</f>
        <v>70% of regularly participating students will improve to a satisfactory English/Language Arts grade or above, or maintain a high grade across the program year.</v>
      </c>
      <c r="C2" s="39" t="str">
        <f>IF(Table3[[#This Row],[Grade Levels Served]]="", "", Table3[[#This Row],[Grade Levels Served]])</f>
        <v>Elementary School</v>
      </c>
      <c r="D2" s="40">
        <f>IF(Table3[[#This Row],[Benchmark]]="", "", Table3[[#This Row],[Benchmark]])</f>
        <v>0.7</v>
      </c>
      <c r="E2" s="40">
        <f>IF(Table3[[#This Row],[% Meeting Standard of Success: 
Mid-Year Progress ]]="", "", Table3[[#This Row],[% Meeting Standard of Success: 
Mid-Year Progress ]])</f>
        <v>0.45</v>
      </c>
      <c r="F2" s="56" t="str">
        <f>IF(Table3[[#This Row],[Planned Programmatic Changes and Rationale ]]="", "", Table3[[#This Row],[Planned Programmatic Changes and Rationale ]])</f>
        <v xml:space="preserve">Proposed Changes: Continue with current curriculum. Extend English/language arts activities by 15-20 minutes per week and conduct progress monitoring strategies weekly.                                           Rationale: Quarter 1 and Quarter 2 report card grades indicate that 45% of regularly participating students showed an increase or maintained a B or above on English/language arts grades. Compared with the objective assessment benchmark of 70%, this suggests that programming adjustments are needed to achieve the benchmark by the end of project year. </v>
      </c>
      <c r="G2" s="56" t="str">
        <f>IF(Table3[[#This Row],[Planned Data Collection Changes and Rationale]]="", "", Table3[[#This Row],[Planned Data Collection Changes and Rationale]])</f>
        <v>Proposed Changes: Collect and review Quarter 3 grades. Collaborate with school-day principals to obtain weekly progress monitoring data collected by school-day teachers. Use these data to inform adjustments to English/language arts instructional time and/or focus. Rationale: Need additional data to effectively monitor student progress and tailor English/language arts activities to student needs.  
Proposed Changes: Meet with district administration to ensure that grades data for all feeder schools can be obtained for each quarter.                                                                            Rationale: Grades data were not received for one of the feeder school. These data were to be supplied per written agreement between our program and the district superintendent.</v>
      </c>
      <c r="H2" s="57" t="s">
        <v>38</v>
      </c>
      <c r="I2" s="57" t="s">
        <v>39</v>
      </c>
    </row>
    <row r="3" spans="1:9" ht="180" x14ac:dyDescent="0.25">
      <c r="A3" s="39" t="str">
        <f>IF(Table3[[#This Row],[Domain]]="", "", Table3[[#This Row],[Domain]])</f>
        <v>Academic - English Language Arts/Writing</v>
      </c>
      <c r="B3" s="39" t="str">
        <f>IF(Table3[[#This Row],[Objective Assessment]]="", "", Table3[[#This Row],[Objective Assessment]])</f>
        <v>70% of regularly participating students will improve to a satisfactory or above on English/Language Arts, or maintain an above satisfactory level.</v>
      </c>
      <c r="C3" s="39" t="str">
        <f>IF(Table3[[#This Row],[Grade Levels Served]]="", "", Table3[[#This Row],[Grade Levels Served]])</f>
        <v>Elementary School</v>
      </c>
      <c r="D3" s="40">
        <f>IF(Table3[[#This Row],[Benchmark]]="", "", Table3[[#This Row],[Benchmark]])</f>
        <v>0.7</v>
      </c>
      <c r="E3" s="40" t="str">
        <f>IF(Table3[[#This Row],[% Meeting Standard of Success: 
Mid-Year Progress ]]="", "", Table3[[#This Row],[% Meeting Standard of Success: 
Mid-Year Progress ]])</f>
        <v>N/A</v>
      </c>
      <c r="F3" s="56" t="str">
        <f>IF(Table3[[#This Row],[Planned Programmatic Changes and Rationale ]]="", "", Table3[[#This Row],[Planned Programmatic Changes and Rationale ]])</f>
        <v xml:space="preserve">Proposed Changes: Continue with current curriculum. Extend English/language arts activities by 15-20 minutes per week and conduct progress monitoring strategies weekly.                                              Rationale: Baseline and mid-year district reading assessments indicate that 40% of regularly participating students showed an increase in English/language arts skills from the beginning of the program year to mid-year assessment. Compared with the benchmark of 70%, this suggests programming adjustments are needed to achieve the benchmark by the end of project year. </v>
      </c>
      <c r="G3" s="56" t="str">
        <f>IF(Table3[[#This Row],[Planned Data Collection Changes and Rationale]]="", "", Table3[[#This Row],[Planned Data Collection Changes and Rationale]])</f>
        <v xml:space="preserve">Proposed Changes: Collaborate with school-day principals to obtain weekly progress monitoring assessment data currently collected by school-day teachers. Use these data to inform adjustments to reading instructional time and/or focus.
Rationale: Additional data is needed to more effectively monitor student progress and tailor English/language arts activities to student needs. 
</v>
      </c>
      <c r="H3" s="57" t="s">
        <v>38</v>
      </c>
      <c r="I3" s="56" t="s">
        <v>40</v>
      </c>
    </row>
    <row r="4" spans="1:9" ht="60" x14ac:dyDescent="0.25">
      <c r="A4" s="10" t="str">
        <f>IF(Table3[[#This Row],[Domain]]="", "", Table3[[#This Row],[Domain]])</f>
        <v>Academic - English Language Arts/Writing</v>
      </c>
      <c r="B4" s="10" t="str">
        <f>IF(Table3[[#This Row],[Objective Assessment]]="", "", Table3[[#This Row],[Objective Assessment]])</f>
        <v>55% of regularly participating students will improve to a satisfactory English Language Arts grade or above, or maintain a high grade across the program year.</v>
      </c>
      <c r="C4" s="10" t="str">
        <f>IF(Table3[[#This Row],[Grade Levels Served]]="", "", Table3[[#This Row],[Grade Levels Served]])</f>
        <v>Middle School</v>
      </c>
      <c r="D4" s="29">
        <f>IF(Table3[[#This Row],[Benchmark]]="", "", Table3[[#This Row],[Benchmark]])</f>
        <v>0.55000000000000004</v>
      </c>
      <c r="E4" s="29">
        <f>IF(Table3[[#This Row],[% Meeting Standard of Success: 
Mid-Year Progress ]]="", "", Table3[[#This Row],[% Meeting Standard of Success: 
Mid-Year Progress ]])</f>
        <v>0.86363636363636365</v>
      </c>
      <c r="F4" s="32" t="str">
        <f>IF(Table3[[#This Row],[Planned Programmatic Changes and Rationale ]]="", "", Table3[[#This Row],[Planned Programmatic Changes and Rationale ]])</f>
        <v/>
      </c>
      <c r="G4" s="32" t="str">
        <f>IF(Table3[[#This Row],[Planned Data Collection Changes and Rationale]]="", "", Table3[[#This Row],[Planned Data Collection Changes and Rationale]])</f>
        <v/>
      </c>
      <c r="H4" s="33"/>
      <c r="I4" s="33"/>
    </row>
    <row r="5" spans="1:9" ht="45" x14ac:dyDescent="0.25">
      <c r="A5" s="10" t="str">
        <f>IF(Table3[[#This Row],[Domain]]="", "", Table3[[#This Row],[Domain]])</f>
        <v>Academic - English Language Arts/Writing</v>
      </c>
      <c r="B5" s="10" t="str">
        <f>IF(Table3[[#This Row],[Objective Assessment]]="", "", Table3[[#This Row],[Objective Assessment]])</f>
        <v>% of regularly participating students will improve to a satisfactory level or above on English language Arts/writing or maintain an above satisfactory level.</v>
      </c>
      <c r="C5" s="10" t="str">
        <f>IF(Table3[[#This Row],[Grade Levels Served]]="", "", Table3[[#This Row],[Grade Levels Served]])</f>
        <v>Middle School</v>
      </c>
      <c r="D5" s="29" t="str">
        <f>IF(Table3[[#This Row],[Benchmark]]="", "", Table3[[#This Row],[Benchmark]])</f>
        <v>Required of awardees after award decisions</v>
      </c>
      <c r="E5" s="29" t="str">
        <f>IF(Table3[[#This Row],[% Meeting Standard of Success: 
Mid-Year Progress ]]="", "", Table3[[#This Row],[% Meeting Standard of Success: 
Mid-Year Progress ]])</f>
        <v>N/A</v>
      </c>
      <c r="F5" s="32" t="str">
        <f>IF(Table3[[#This Row],[Planned Programmatic Changes and Rationale ]]="", "", Table3[[#This Row],[Planned Programmatic Changes and Rationale ]])</f>
        <v/>
      </c>
      <c r="G5" s="32" t="str">
        <f>IF(Table3[[#This Row],[Planned Data Collection Changes and Rationale]]="", "", Table3[[#This Row],[Planned Data Collection Changes and Rationale]])</f>
        <v/>
      </c>
      <c r="H5" s="33"/>
      <c r="I5" s="33"/>
    </row>
    <row r="6" spans="1:9" ht="45" x14ac:dyDescent="0.25">
      <c r="A6" s="10" t="str">
        <f>IF(Table3[[#This Row],[Domain]]="", "", Table3[[#This Row],[Domain]])</f>
        <v>Academic - Mathematics</v>
      </c>
      <c r="B6" s="10" t="str">
        <f>IF(Table3[[#This Row],[Objective Assessment]]="", "", Table3[[#This Row],[Objective Assessment]])</f>
        <v>55% regularly participating students will improve to a satisfactory mathematics grade or above, or maintain a high grade across the program year.</v>
      </c>
      <c r="C6" s="10" t="str">
        <f>IF(Table3[[#This Row],[Grade Levels Served]]="", "", Table3[[#This Row],[Grade Levels Served]])</f>
        <v>Middle School</v>
      </c>
      <c r="D6" s="29">
        <f>IF(Table3[[#This Row],[Benchmark]]="", "", Table3[[#This Row],[Benchmark]])</f>
        <v>0.55000000000000004</v>
      </c>
      <c r="E6" s="29">
        <f>IF(Table3[[#This Row],[% Meeting Standard of Success: 
Mid-Year Progress ]]="", "", Table3[[#This Row],[% Meeting Standard of Success: 
Mid-Year Progress ]])</f>
        <v>0.68181818181818177</v>
      </c>
      <c r="F6" s="32" t="str">
        <f>IF(Table3[[#This Row],[Planned Programmatic Changes and Rationale ]]="", "", Table3[[#This Row],[Planned Programmatic Changes and Rationale ]])</f>
        <v/>
      </c>
      <c r="G6" s="32" t="str">
        <f>IF(Table3[[#This Row],[Planned Data Collection Changes and Rationale]]="", "", Table3[[#This Row],[Planned Data Collection Changes and Rationale]])</f>
        <v/>
      </c>
      <c r="H6" s="33"/>
      <c r="I6" s="33"/>
    </row>
    <row r="7" spans="1:9" ht="45" x14ac:dyDescent="0.25">
      <c r="A7" s="10" t="str">
        <f>IF(Table3[[#This Row],[Domain]]="", "", Table3[[#This Row],[Domain]])</f>
        <v>Academic - Mathematics</v>
      </c>
      <c r="B7" s="10" t="str">
        <f>IF(Table3[[#This Row],[Objective Assessment]]="", "", Table3[[#This Row],[Objective Assessment]])</f>
        <v>% of regularly participating students will improve to a satisfactory level or above on mathematics or maintain an above satisfactory level.</v>
      </c>
      <c r="C7" s="10" t="str">
        <f>IF(Table3[[#This Row],[Grade Levels Served]]="", "", Table3[[#This Row],[Grade Levels Served]])</f>
        <v>Middle School</v>
      </c>
      <c r="D7" s="29" t="str">
        <f>IF(Table3[[#This Row],[Benchmark]]="", "", Table3[[#This Row],[Benchmark]])</f>
        <v>Required of awardees after award decisions</v>
      </c>
      <c r="E7" s="29" t="str">
        <f>IF(Table3[[#This Row],[% Meeting Standard of Success: 
Mid-Year Progress ]]="", "", Table3[[#This Row],[% Meeting Standard of Success: 
Mid-Year Progress ]])</f>
        <v>N/A</v>
      </c>
      <c r="F7" s="32" t="str">
        <f>IF(Table3[[#This Row],[Planned Programmatic Changes and Rationale ]]="", "", Table3[[#This Row],[Planned Programmatic Changes and Rationale ]])</f>
        <v/>
      </c>
      <c r="G7" s="32" t="str">
        <f>IF(Table3[[#This Row],[Planned Data Collection Changes and Rationale]]="", "", Table3[[#This Row],[Planned Data Collection Changes and Rationale]])</f>
        <v/>
      </c>
      <c r="H7" s="33"/>
      <c r="I7" s="33"/>
    </row>
    <row r="8" spans="1:9" ht="45" x14ac:dyDescent="0.25">
      <c r="A8" s="10" t="str">
        <f>IF(Table3[[#This Row],[Domain]]="", "", Table3[[#This Row],[Domain]])</f>
        <v>Academic - Science</v>
      </c>
      <c r="B8" s="10" t="str">
        <f>IF(Table3[[#This Row],[Objective Assessment]]="", "", Table3[[#This Row],[Objective Assessment]])</f>
        <v>55% regularly participating students will improve to a satisfactory science grade or above, or maintain a high grade across the program year.</v>
      </c>
      <c r="C8" s="10" t="str">
        <f>IF(Table3[[#This Row],[Grade Levels Served]]="", "", Table3[[#This Row],[Grade Levels Served]])</f>
        <v>Middle School</v>
      </c>
      <c r="D8" s="29">
        <f>IF(Table3[[#This Row],[Benchmark]]="", "", Table3[[#This Row],[Benchmark]])</f>
        <v>0.55000000000000004</v>
      </c>
      <c r="E8" s="29">
        <f>IF(Table3[[#This Row],[% Meeting Standard of Success: 
Mid-Year Progress ]]="", "", Table3[[#This Row],[% Meeting Standard of Success: 
Mid-Year Progress ]])</f>
        <v>0.79545454545454541</v>
      </c>
      <c r="F8" s="32" t="str">
        <f>IF(Table3[[#This Row],[Planned Programmatic Changes and Rationale ]]="", "", Table3[[#This Row],[Planned Programmatic Changes and Rationale ]])</f>
        <v/>
      </c>
      <c r="G8" s="32" t="str">
        <f>IF(Table3[[#This Row],[Planned Data Collection Changes and Rationale]]="", "", Table3[[#This Row],[Planned Data Collection Changes and Rationale]])</f>
        <v/>
      </c>
      <c r="H8" s="33"/>
      <c r="I8" s="33"/>
    </row>
    <row r="9" spans="1:9" ht="45" x14ac:dyDescent="0.25">
      <c r="A9" s="10" t="str">
        <f>IF(Table3[[#This Row],[Domain]]="", "", Table3[[#This Row],[Domain]])</f>
        <v>Academic - Science</v>
      </c>
      <c r="B9" s="10" t="str">
        <f>IF(Table3[[#This Row],[Objective Assessment]]="", "", Table3[[#This Row],[Objective Assessment]])</f>
        <v>% of regularly participating students will improve to a proficient level on science or maintain an above proficiency level.</v>
      </c>
      <c r="C9" s="10" t="str">
        <f>IF(Table3[[#This Row],[Grade Levels Served]]="", "", Table3[[#This Row],[Grade Levels Served]])</f>
        <v>Middle School</v>
      </c>
      <c r="D9" s="29" t="str">
        <f>IF(Table3[[#This Row],[Benchmark]]="", "", Table3[[#This Row],[Benchmark]])</f>
        <v>Required of awardees after award decisions</v>
      </c>
      <c r="E9" s="29" t="str">
        <f>IF(Table3[[#This Row],[% Meeting Standard of Success: 
Mid-Year Progress ]]="", "", Table3[[#This Row],[% Meeting Standard of Success: 
Mid-Year Progress ]])</f>
        <v>N/A</v>
      </c>
      <c r="F9" s="32" t="str">
        <f>IF(Table3[[#This Row],[Planned Programmatic Changes and Rationale ]]="", "", Table3[[#This Row],[Planned Programmatic Changes and Rationale ]])</f>
        <v/>
      </c>
      <c r="G9" s="32" t="str">
        <f>IF(Table3[[#This Row],[Planned Data Collection Changes and Rationale]]="", "", Table3[[#This Row],[Planned Data Collection Changes and Rationale]])</f>
        <v/>
      </c>
      <c r="H9" s="33"/>
      <c r="I9" s="33"/>
    </row>
    <row r="10" spans="1:9" ht="45" x14ac:dyDescent="0.25">
      <c r="A10" s="10" t="str">
        <f>IF(Table3[[#This Row],[Domain]]="", "", Table3[[#This Row],[Domain]])</f>
        <v>Personal Enrichment - Health &amp; Nutrition</v>
      </c>
      <c r="B10" s="10" t="str">
        <f>IF(Table3[[#This Row],[Objective Assessment]]="", "", Table3[[#This Row],[Objective Assessment]])</f>
        <v>75% of participating students will increase their health knowledge as measured by perceptual survey (student).</v>
      </c>
      <c r="C10" s="10" t="str">
        <f>IF(Table3[[#This Row],[Grade Levels Served]]="", "", Table3[[#This Row],[Grade Levels Served]])</f>
        <v>Middle School</v>
      </c>
      <c r="D10" s="29">
        <f>IF(Table3[[#This Row],[Benchmark]]="", "", Table3[[#This Row],[Benchmark]])</f>
        <v>0.75</v>
      </c>
      <c r="E10" s="29">
        <f>IF(Table3[[#This Row],[% Meeting Standard of Success: 
Mid-Year Progress ]]="", "", Table3[[#This Row],[% Meeting Standard of Success: 
Mid-Year Progress ]])</f>
        <v>0.70967741935483875</v>
      </c>
      <c r="F10" s="32" t="str">
        <f>IF(Table3[[#This Row],[Planned Programmatic Changes and Rationale ]]="", "", Table3[[#This Row],[Planned Programmatic Changes and Rationale ]])</f>
        <v/>
      </c>
      <c r="G10" s="32" t="str">
        <f>IF(Table3[[#This Row],[Planned Data Collection Changes and Rationale]]="", "", Table3[[#This Row],[Planned Data Collection Changes and Rationale]])</f>
        <v/>
      </c>
      <c r="H10" s="33"/>
      <c r="I10" s="33"/>
    </row>
    <row r="11" spans="1:9" ht="45" x14ac:dyDescent="0.25">
      <c r="A11" s="10" t="str">
        <f>IF(Table3[[#This Row],[Domain]]="", "", Table3[[#This Row],[Domain]])</f>
        <v>Dropout Prevention &amp; College/Career Readiness</v>
      </c>
      <c r="B11" s="10" t="str">
        <f>IF(Table3[[#This Row],[Objective Assessment]]="", "", Table3[[#This Row],[Objective Assessment]])</f>
        <v>70% of participating students will achieve their grade promotion as measured by school / district records.</v>
      </c>
      <c r="C11" s="10" t="str">
        <f>IF(Table3[[#This Row],[Grade Levels Served]]="", "", Table3[[#This Row],[Grade Levels Served]])</f>
        <v>Middle School</v>
      </c>
      <c r="D11" s="29">
        <f>IF(Table3[[#This Row],[Benchmark]]="", "", Table3[[#This Row],[Benchmark]])</f>
        <v>0.7</v>
      </c>
      <c r="E11" s="29">
        <f>IF(Table3[[#This Row],[% Meeting Standard of Success: 
Mid-Year Progress ]]="", "", Table3[[#This Row],[% Meeting Standard of Success: 
Mid-Year Progress ]])</f>
        <v>0.93181818181818177</v>
      </c>
      <c r="F11" s="32" t="str">
        <f>IF(Table3[[#This Row],[Planned Programmatic Changes and Rationale ]]="", "", Table3[[#This Row],[Planned Programmatic Changes and Rationale ]])</f>
        <v/>
      </c>
      <c r="G11" s="32" t="str">
        <f>IF(Table3[[#This Row],[Planned Data Collection Changes and Rationale]]="", "", Table3[[#This Row],[Planned Data Collection Changes and Rationale]])</f>
        <v/>
      </c>
      <c r="H11" s="33"/>
      <c r="I11" s="33"/>
    </row>
    <row r="12" spans="1:9" ht="45" x14ac:dyDescent="0.25">
      <c r="A12" s="10" t="str">
        <f>IF(Table3[[#This Row],[Domain]]="", "", Table3[[#This Row],[Domain]])</f>
        <v>Adult Family Member Performance</v>
      </c>
      <c r="B12" s="10" t="str">
        <f>IF(Table3[[#This Row],[Objective Assessment]]="", "", Table3[[#This Row],[Objective Assessment]])</f>
        <v>60% of participating family members will improve their awareness of community resources as measured by perceptual survey (parent).</v>
      </c>
      <c r="C12" s="10" t="str">
        <f>IF(Table3[[#This Row],[Grade Levels Served]]="", "", Table3[[#This Row],[Grade Levels Served]])</f>
        <v>Middle School</v>
      </c>
      <c r="D12" s="29">
        <f>IF(Table3[[#This Row],[Benchmark]]="", "", Table3[[#This Row],[Benchmark]])</f>
        <v>0.6</v>
      </c>
      <c r="E12" s="29" t="str">
        <f>IF(Table3[[#This Row],[% Meeting Standard of Success: 
Mid-Year Progress ]]="", "", Table3[[#This Row],[% Meeting Standard of Success: 
Mid-Year Progress ]])</f>
        <v>N/A</v>
      </c>
      <c r="F12" s="32" t="str">
        <f>IF(Table3[[#This Row],[Planned Programmatic Changes and Rationale ]]="", "", Table3[[#This Row],[Planned Programmatic Changes and Rationale ]])</f>
        <v/>
      </c>
      <c r="G12" s="32" t="str">
        <f>IF(Table3[[#This Row],[Planned Data Collection Changes and Rationale]]="", "", Table3[[#This Row],[Planned Data Collection Changes and Rationale]])</f>
        <v/>
      </c>
      <c r="H12" s="33"/>
      <c r="I12" s="33"/>
    </row>
    <row r="13" spans="1:9" x14ac:dyDescent="0.25">
      <c r="A13" s="10" t="str">
        <f>IF(Table3[[#This Row],[Domain]]="", "", Table3[[#This Row],[Domain]])</f>
        <v/>
      </c>
      <c r="B13" s="10" t="str">
        <f>IF(Table3[[#This Row],[Objective Assessment]]="", "", Table3[[#This Row],[Objective Assessment]])</f>
        <v/>
      </c>
      <c r="C13" s="10" t="str">
        <f>IF(Table3[[#This Row],[Grade Levels Served]]="", "", Table3[[#This Row],[Grade Levels Served]])</f>
        <v/>
      </c>
      <c r="D13" s="29" t="str">
        <f>IF(Table3[[#This Row],[Benchmark]]="", "", Table3[[#This Row],[Benchmark]])</f>
        <v/>
      </c>
      <c r="E13" s="29" t="str">
        <f>IF(Table3[[#This Row],[% Meeting Standard of Success: 
Mid-Year Progress ]]="", "", Table3[[#This Row],[% Meeting Standard of Success: 
Mid-Year Progress ]])</f>
        <v/>
      </c>
      <c r="F13" s="32" t="str">
        <f>IF(Table3[[#This Row],[Planned Programmatic Changes and Rationale ]]="", "", Table3[[#This Row],[Planned Programmatic Changes and Rationale ]])</f>
        <v/>
      </c>
      <c r="G13" s="32" t="str">
        <f>IF(Table3[[#This Row],[Planned Data Collection Changes and Rationale]]="", "", Table3[[#This Row],[Planned Data Collection Changes and Rationale]])</f>
        <v/>
      </c>
      <c r="H13" s="33"/>
      <c r="I13" s="33"/>
    </row>
    <row r="14" spans="1:9" x14ac:dyDescent="0.25">
      <c r="A14" s="10" t="str">
        <f>IF(Table3[[#This Row],[Domain]]="", "", Table3[[#This Row],[Domain]])</f>
        <v/>
      </c>
      <c r="B14" s="10" t="str">
        <f>IF(Table3[[#This Row],[Objective Assessment]]="", "", Table3[[#This Row],[Objective Assessment]])</f>
        <v/>
      </c>
      <c r="C14" s="10" t="str">
        <f>IF(Table3[[#This Row],[Grade Levels Served]]="", "", Table3[[#This Row],[Grade Levels Served]])</f>
        <v/>
      </c>
      <c r="D14" s="29" t="str">
        <f>IF(Table3[[#This Row],[Benchmark]]="", "", Table3[[#This Row],[Benchmark]])</f>
        <v/>
      </c>
      <c r="E14" s="29" t="str">
        <f>IF(Table3[[#This Row],[% Meeting Standard of Success: 
Mid-Year Progress ]]="", "", Table3[[#This Row],[% Meeting Standard of Success: 
Mid-Year Progress ]])</f>
        <v/>
      </c>
      <c r="F14" s="32" t="str">
        <f>IF(Table3[[#This Row],[Planned Programmatic Changes and Rationale ]]="", "", Table3[[#This Row],[Planned Programmatic Changes and Rationale ]])</f>
        <v/>
      </c>
      <c r="G14" s="32" t="str">
        <f>IF(Table3[[#This Row],[Planned Data Collection Changes and Rationale]]="", "", Table3[[#This Row],[Planned Data Collection Changes and Rationale]])</f>
        <v/>
      </c>
      <c r="H14" s="33"/>
      <c r="I14" s="33"/>
    </row>
    <row r="15" spans="1:9" x14ac:dyDescent="0.25">
      <c r="A15" s="10" t="str">
        <f>IF(Table3[[#This Row],[Domain]]="", "", Table3[[#This Row],[Domain]])</f>
        <v/>
      </c>
      <c r="B15" s="10" t="str">
        <f>IF(Table3[[#This Row],[Objective Assessment]]="", "", Table3[[#This Row],[Objective Assessment]])</f>
        <v/>
      </c>
      <c r="C15" s="10" t="str">
        <f>IF(Table3[[#This Row],[Grade Levels Served]]="", "", Table3[[#This Row],[Grade Levels Served]])</f>
        <v/>
      </c>
      <c r="D15" s="29" t="str">
        <f>IF(Table3[[#This Row],[Benchmark]]="", "", Table3[[#This Row],[Benchmark]])</f>
        <v/>
      </c>
      <c r="E15" s="29" t="str">
        <f>IF(Table3[[#This Row],[% Meeting Standard of Success: 
Mid-Year Progress ]]="", "", Table3[[#This Row],[% Meeting Standard of Success: 
Mid-Year Progress ]])</f>
        <v/>
      </c>
      <c r="F15" s="32" t="str">
        <f>IF(Table3[[#This Row],[Planned Programmatic Changes and Rationale ]]="", "", Table3[[#This Row],[Planned Programmatic Changes and Rationale ]])</f>
        <v/>
      </c>
      <c r="G15" s="32" t="str">
        <f>IF(Table3[[#This Row],[Planned Data Collection Changes and Rationale]]="", "", Table3[[#This Row],[Planned Data Collection Changes and Rationale]])</f>
        <v/>
      </c>
      <c r="H15" s="33"/>
      <c r="I15" s="33"/>
    </row>
    <row r="16" spans="1:9" x14ac:dyDescent="0.25">
      <c r="A16" s="10" t="str">
        <f>IF(Table3[[#This Row],[Domain]]="", "", Table3[[#This Row],[Domain]])</f>
        <v/>
      </c>
      <c r="B16" s="10" t="str">
        <f>IF(Table3[[#This Row],[Objective Assessment]]="", "", Table3[[#This Row],[Objective Assessment]])</f>
        <v/>
      </c>
      <c r="C16" s="10" t="str">
        <f>IF(Table3[[#This Row],[Grade Levels Served]]="", "", Table3[[#This Row],[Grade Levels Served]])</f>
        <v/>
      </c>
      <c r="D16" s="29" t="str">
        <f>IF(Table3[[#This Row],[Benchmark]]="", "", Table3[[#This Row],[Benchmark]])</f>
        <v/>
      </c>
      <c r="E16" s="29" t="str">
        <f>IF(Table3[[#This Row],[% Meeting Standard of Success: 
Mid-Year Progress ]]="", "", Table3[[#This Row],[% Meeting Standard of Success: 
Mid-Year Progress ]])</f>
        <v/>
      </c>
      <c r="F16" s="32" t="str">
        <f>IF(Table3[[#This Row],[Planned Programmatic Changes and Rationale ]]="", "", Table3[[#This Row],[Planned Programmatic Changes and Rationale ]])</f>
        <v/>
      </c>
      <c r="G16" s="32" t="str">
        <f>IF(Table3[[#This Row],[Planned Data Collection Changes and Rationale]]="", "", Table3[[#This Row],[Planned Data Collection Changes and Rationale]])</f>
        <v/>
      </c>
      <c r="H16" s="33"/>
      <c r="I16" s="33"/>
    </row>
    <row r="17" spans="1:9" x14ac:dyDescent="0.25">
      <c r="A17" s="10" t="str">
        <f>IF(Table3[[#This Row],[Domain]]="", "", Table3[[#This Row],[Domain]])</f>
        <v/>
      </c>
      <c r="B17" s="10" t="str">
        <f>IF(Table3[[#This Row],[Objective Assessment]]="", "", Table3[[#This Row],[Objective Assessment]])</f>
        <v/>
      </c>
      <c r="C17" s="10" t="str">
        <f>IF(Table3[[#This Row],[Grade Levels Served]]="", "", Table3[[#This Row],[Grade Levels Served]])</f>
        <v/>
      </c>
      <c r="D17" s="29" t="str">
        <f>IF(Table3[[#This Row],[Benchmark]]="", "", Table3[[#This Row],[Benchmark]])</f>
        <v/>
      </c>
      <c r="E17" s="29" t="str">
        <f>IF(Table3[[#This Row],[% Meeting Standard of Success: 
Mid-Year Progress ]]="", "", Table3[[#This Row],[% Meeting Standard of Success: 
Mid-Year Progress ]])</f>
        <v/>
      </c>
      <c r="F17" s="32" t="str">
        <f>IF(Table3[[#This Row],[Planned Programmatic Changes and Rationale ]]="", "", Table3[[#This Row],[Planned Programmatic Changes and Rationale ]])</f>
        <v/>
      </c>
      <c r="G17" s="32" t="str">
        <f>IF(Table3[[#This Row],[Planned Data Collection Changes and Rationale]]="", "", Table3[[#This Row],[Planned Data Collection Changes and Rationale]])</f>
        <v/>
      </c>
      <c r="H17" s="33"/>
      <c r="I17" s="33"/>
    </row>
    <row r="18" spans="1:9" x14ac:dyDescent="0.25">
      <c r="A18" s="10" t="str">
        <f>IF(Table3[[#This Row],[Domain]]="", "", Table3[[#This Row],[Domain]])</f>
        <v/>
      </c>
      <c r="B18" s="10" t="str">
        <f>IF(Table3[[#This Row],[Objective Assessment]]="", "", Table3[[#This Row],[Objective Assessment]])</f>
        <v/>
      </c>
      <c r="C18" s="10" t="str">
        <f>IF(Table3[[#This Row],[Grade Levels Served]]="", "", Table3[[#This Row],[Grade Levels Served]])</f>
        <v/>
      </c>
      <c r="D18" s="29" t="str">
        <f>IF(Table3[[#This Row],[Benchmark]]="", "", Table3[[#This Row],[Benchmark]])</f>
        <v/>
      </c>
      <c r="E18" s="29" t="str">
        <f>IF(Table3[[#This Row],[% Meeting Standard of Success: 
Mid-Year Progress ]]="", "", Table3[[#This Row],[% Meeting Standard of Success: 
Mid-Year Progress ]])</f>
        <v/>
      </c>
      <c r="F18" s="32" t="str">
        <f>IF(Table3[[#This Row],[Planned Programmatic Changes and Rationale ]]="", "", Table3[[#This Row],[Planned Programmatic Changes and Rationale ]])</f>
        <v/>
      </c>
      <c r="G18" s="32" t="str">
        <f>IF(Table3[[#This Row],[Planned Data Collection Changes and Rationale]]="", "", Table3[[#This Row],[Planned Data Collection Changes and Rationale]])</f>
        <v/>
      </c>
      <c r="H18" s="33"/>
      <c r="I18" s="33"/>
    </row>
    <row r="19" spans="1:9" x14ac:dyDescent="0.25">
      <c r="A19" s="10" t="str">
        <f>IF(Table3[[#This Row],[Domain]]="", "", Table3[[#This Row],[Domain]])</f>
        <v/>
      </c>
      <c r="B19" s="10" t="str">
        <f>IF(Table3[[#This Row],[Objective Assessment]]="", "", Table3[[#This Row],[Objective Assessment]])</f>
        <v/>
      </c>
      <c r="C19" s="10" t="str">
        <f>IF(Table3[[#This Row],[Grade Levels Served]]="", "", Table3[[#This Row],[Grade Levels Served]])</f>
        <v/>
      </c>
      <c r="D19" s="29" t="str">
        <f>IF(Table3[[#This Row],[Benchmark]]="", "", Table3[[#This Row],[Benchmark]])</f>
        <v/>
      </c>
      <c r="E19" s="29" t="str">
        <f>IF(Table3[[#This Row],[% Meeting Standard of Success: 
Mid-Year Progress ]]="", "", Table3[[#This Row],[% Meeting Standard of Success: 
Mid-Year Progress ]])</f>
        <v/>
      </c>
      <c r="F19" s="32" t="str">
        <f>IF(Table3[[#This Row],[Planned Programmatic Changes and Rationale ]]="", "", Table3[[#This Row],[Planned Programmatic Changes and Rationale ]])</f>
        <v/>
      </c>
      <c r="G19" s="32" t="str">
        <f>IF(Table3[[#This Row],[Planned Data Collection Changes and Rationale]]="", "", Table3[[#This Row],[Planned Data Collection Changes and Rationale]])</f>
        <v/>
      </c>
      <c r="H19" s="33"/>
      <c r="I19" s="33"/>
    </row>
    <row r="20" spans="1:9" x14ac:dyDescent="0.25">
      <c r="A20" s="10" t="str">
        <f>IF(Table3[[#This Row],[Domain]]="", "", Table3[[#This Row],[Domain]])</f>
        <v/>
      </c>
      <c r="B20" s="10" t="str">
        <f>IF(Table3[[#This Row],[Objective Assessment]]="", "", Table3[[#This Row],[Objective Assessment]])</f>
        <v/>
      </c>
      <c r="C20" s="10" t="str">
        <f>IF(Table3[[#This Row],[Grade Levels Served]]="", "", Table3[[#This Row],[Grade Levels Served]])</f>
        <v/>
      </c>
      <c r="D20" s="29" t="str">
        <f>IF(Table3[[#This Row],[Benchmark]]="", "", Table3[[#This Row],[Benchmark]])</f>
        <v/>
      </c>
      <c r="E20" s="29" t="str">
        <f>IF(Table3[[#This Row],[% Meeting Standard of Success: 
Mid-Year Progress ]]="", "", Table3[[#This Row],[% Meeting Standard of Success: 
Mid-Year Progress ]])</f>
        <v/>
      </c>
      <c r="F20" s="32" t="str">
        <f>IF(Table3[[#This Row],[Planned Programmatic Changes and Rationale ]]="", "", Table3[[#This Row],[Planned Programmatic Changes and Rationale ]])</f>
        <v/>
      </c>
      <c r="G20" s="32" t="str">
        <f>IF(Table3[[#This Row],[Planned Data Collection Changes and Rationale]]="", "", Table3[[#This Row],[Planned Data Collection Changes and Rationale]])</f>
        <v/>
      </c>
      <c r="H20" s="33"/>
      <c r="I20" s="33"/>
    </row>
    <row r="21" spans="1:9" x14ac:dyDescent="0.25">
      <c r="A21" s="10" t="str">
        <f>IF(Table3[[#This Row],[Domain]]="", "", Table3[[#This Row],[Domain]])</f>
        <v/>
      </c>
      <c r="B21" s="10" t="str">
        <f>IF(Table3[[#This Row],[Objective Assessment]]="", "", Table3[[#This Row],[Objective Assessment]])</f>
        <v/>
      </c>
      <c r="C21" s="10" t="str">
        <f>IF(Table3[[#This Row],[Grade Levels Served]]="", "", Table3[[#This Row],[Grade Levels Served]])</f>
        <v/>
      </c>
      <c r="D21" s="29" t="str">
        <f>IF(Table3[[#This Row],[Benchmark]]="", "", Table3[[#This Row],[Benchmark]])</f>
        <v/>
      </c>
      <c r="E21" s="29" t="str">
        <f>IF(Table3[[#This Row],[% Meeting Standard of Success: 
Mid-Year Progress ]]="", "", Table3[[#This Row],[% Meeting Standard of Success: 
Mid-Year Progress ]])</f>
        <v/>
      </c>
      <c r="F21" s="32" t="str">
        <f>IF(Table3[[#This Row],[Planned Programmatic Changes and Rationale ]]="", "", Table3[[#This Row],[Planned Programmatic Changes and Rationale ]])</f>
        <v/>
      </c>
      <c r="G21" s="32" t="str">
        <f>IF(Table3[[#This Row],[Planned Data Collection Changes and Rationale]]="", "", Table3[[#This Row],[Planned Data Collection Changes and Rationale]])</f>
        <v/>
      </c>
      <c r="H21" s="33"/>
      <c r="I21" s="33"/>
    </row>
    <row r="22" spans="1:9" x14ac:dyDescent="0.25">
      <c r="A22" s="10" t="str">
        <f>IF(Table3[[#This Row],[Domain]]="", "", Table3[[#This Row],[Domain]])</f>
        <v/>
      </c>
      <c r="B22" s="10" t="str">
        <f>IF(Table3[[#This Row],[Objective Assessment]]="", "", Table3[[#This Row],[Objective Assessment]])</f>
        <v/>
      </c>
      <c r="C22" s="10" t="str">
        <f>IF(Table3[[#This Row],[Grade Levels Served]]="", "", Table3[[#This Row],[Grade Levels Served]])</f>
        <v/>
      </c>
      <c r="D22" s="29" t="str">
        <f>IF(Table3[[#This Row],[Benchmark]]="", "", Table3[[#This Row],[Benchmark]])</f>
        <v/>
      </c>
      <c r="E22" s="29" t="str">
        <f>IF(Table3[[#This Row],[% Meeting Standard of Success: 
Mid-Year Progress ]]="", "", Table3[[#This Row],[% Meeting Standard of Success: 
Mid-Year Progress ]])</f>
        <v/>
      </c>
      <c r="F22" s="32" t="str">
        <f>IF(Table3[[#This Row],[Planned Programmatic Changes and Rationale ]]="", "", Table3[[#This Row],[Planned Programmatic Changes and Rationale ]])</f>
        <v/>
      </c>
      <c r="G22" s="32" t="str">
        <f>IF(Table3[[#This Row],[Planned Data Collection Changes and Rationale]]="", "", Table3[[#This Row],[Planned Data Collection Changes and Rationale]])</f>
        <v/>
      </c>
      <c r="H22" s="33"/>
      <c r="I22" s="33"/>
    </row>
    <row r="23" spans="1:9" x14ac:dyDescent="0.25">
      <c r="A23" s="10" t="str">
        <f>IF(Table3[[#This Row],[Domain]]="", "", Table3[[#This Row],[Domain]])</f>
        <v/>
      </c>
      <c r="B23" s="10" t="str">
        <f>IF(Table3[[#This Row],[Objective Assessment]]="", "", Table3[[#This Row],[Objective Assessment]])</f>
        <v/>
      </c>
      <c r="C23" s="10" t="str">
        <f>IF(Table3[[#This Row],[Grade Levels Served]]="", "", Table3[[#This Row],[Grade Levels Served]])</f>
        <v/>
      </c>
      <c r="D23" s="29" t="str">
        <f>IF(Table3[[#This Row],[Benchmark]]="", "", Table3[[#This Row],[Benchmark]])</f>
        <v/>
      </c>
      <c r="E23" s="29" t="str">
        <f>IF(Table3[[#This Row],[% Meeting Standard of Success: 
Mid-Year Progress ]]="", "", Table3[[#This Row],[% Meeting Standard of Success: 
Mid-Year Progress ]])</f>
        <v/>
      </c>
      <c r="F23" s="32" t="str">
        <f>IF(Table3[[#This Row],[Planned Programmatic Changes and Rationale ]]="", "", Table3[[#This Row],[Planned Programmatic Changes and Rationale ]])</f>
        <v/>
      </c>
      <c r="G23" s="32" t="str">
        <f>IF(Table3[[#This Row],[Planned Data Collection Changes and Rationale]]="", "", Table3[[#This Row],[Planned Data Collection Changes and Rationale]])</f>
        <v/>
      </c>
      <c r="H23" s="33"/>
      <c r="I23" s="33"/>
    </row>
    <row r="24" spans="1:9" x14ac:dyDescent="0.25">
      <c r="A24" s="10" t="str">
        <f>IF(Table3[[#This Row],[Domain]]="", "", Table3[[#This Row],[Domain]])</f>
        <v/>
      </c>
      <c r="B24" s="10" t="str">
        <f>IF(Table3[[#This Row],[Objective Assessment]]="", "", Table3[[#This Row],[Objective Assessment]])</f>
        <v/>
      </c>
      <c r="C24" s="10" t="str">
        <f>IF(Table3[[#This Row],[Grade Levels Served]]="", "", Table3[[#This Row],[Grade Levels Served]])</f>
        <v/>
      </c>
      <c r="D24" s="29" t="str">
        <f>IF(Table3[[#This Row],[Benchmark]]="", "", Table3[[#This Row],[Benchmark]])</f>
        <v/>
      </c>
      <c r="E24" s="29" t="str">
        <f>IF(Table3[[#This Row],[% Meeting Standard of Success: 
Mid-Year Progress ]]="", "", Table3[[#This Row],[% Meeting Standard of Success: 
Mid-Year Progress ]])</f>
        <v/>
      </c>
      <c r="F24" s="32" t="str">
        <f>IF(Table3[[#This Row],[Planned Programmatic Changes and Rationale ]]="", "", Table3[[#This Row],[Planned Programmatic Changes and Rationale ]])</f>
        <v/>
      </c>
      <c r="G24" s="32" t="str">
        <f>IF(Table3[[#This Row],[Planned Data Collection Changes and Rationale]]="", "", Table3[[#This Row],[Planned Data Collection Changes and Rationale]])</f>
        <v/>
      </c>
      <c r="H24" s="33"/>
      <c r="I24" s="33"/>
    </row>
    <row r="25" spans="1:9" x14ac:dyDescent="0.25">
      <c r="A25" s="10" t="str">
        <f>IF(Table3[[#This Row],[Domain]]="", "", Table3[[#This Row],[Domain]])</f>
        <v/>
      </c>
      <c r="B25" s="10" t="str">
        <f>IF(Table3[[#This Row],[Objective Assessment]]="", "", Table3[[#This Row],[Objective Assessment]])</f>
        <v/>
      </c>
      <c r="C25" s="10" t="str">
        <f>IF(Table3[[#This Row],[Grade Levels Served]]="", "", Table3[[#This Row],[Grade Levels Served]])</f>
        <v/>
      </c>
      <c r="D25" s="29" t="str">
        <f>IF(Table3[[#This Row],[Benchmark]]="", "", Table3[[#This Row],[Benchmark]])</f>
        <v/>
      </c>
      <c r="E25" s="29" t="str">
        <f>IF(Table3[[#This Row],[% Meeting Standard of Success: 
Mid-Year Progress ]]="", "", Table3[[#This Row],[% Meeting Standard of Success: 
Mid-Year Progress ]])</f>
        <v/>
      </c>
      <c r="F25" s="32" t="str">
        <f>IF(Table3[[#This Row],[Planned Programmatic Changes and Rationale ]]="", "", Table3[[#This Row],[Planned Programmatic Changes and Rationale ]])</f>
        <v/>
      </c>
      <c r="G25" s="32" t="str">
        <f>IF(Table3[[#This Row],[Planned Data Collection Changes and Rationale]]="", "", Table3[[#This Row],[Planned Data Collection Changes and Rationale]])</f>
        <v/>
      </c>
      <c r="H25" s="33"/>
      <c r="I25" s="33"/>
    </row>
    <row r="26" spans="1:9" x14ac:dyDescent="0.25">
      <c r="A26" s="10" t="str">
        <f>IF(Table3[[#This Row],[Domain]]="", "", Table3[[#This Row],[Domain]])</f>
        <v/>
      </c>
      <c r="B26" s="10" t="str">
        <f>IF(Table3[[#This Row],[Objective Assessment]]="", "", Table3[[#This Row],[Objective Assessment]])</f>
        <v/>
      </c>
      <c r="C26" s="10" t="str">
        <f>IF(Table3[[#This Row],[Grade Levels Served]]="", "", Table3[[#This Row],[Grade Levels Served]])</f>
        <v/>
      </c>
      <c r="D26" s="29" t="str">
        <f>IF(Table3[[#This Row],[Benchmark]]="", "", Table3[[#This Row],[Benchmark]])</f>
        <v/>
      </c>
      <c r="E26" s="29" t="str">
        <f>IF(Table3[[#This Row],[% Meeting Standard of Success: 
Mid-Year Progress ]]="", "", Table3[[#This Row],[% Meeting Standard of Success: 
Mid-Year Progress ]])</f>
        <v/>
      </c>
      <c r="F26" s="32" t="str">
        <f>IF(Table3[[#This Row],[Planned Programmatic Changes and Rationale ]]="", "", Table3[[#This Row],[Planned Programmatic Changes and Rationale ]])</f>
        <v/>
      </c>
      <c r="G26" s="32" t="str">
        <f>IF(Table3[[#This Row],[Planned Data Collection Changes and Rationale]]="", "", Table3[[#This Row],[Planned Data Collection Changes and Rationale]])</f>
        <v/>
      </c>
      <c r="H26" s="33"/>
      <c r="I26" s="33"/>
    </row>
    <row r="27" spans="1:9" x14ac:dyDescent="0.25">
      <c r="A27" s="10" t="str">
        <f>IF(Table3[[#This Row],[Domain]]="", "", Table3[[#This Row],[Domain]])</f>
        <v/>
      </c>
      <c r="B27" s="10" t="str">
        <f>IF(Table3[[#This Row],[Objective Assessment]]="", "", Table3[[#This Row],[Objective Assessment]])</f>
        <v/>
      </c>
      <c r="C27" s="10" t="str">
        <f>IF(Table3[[#This Row],[Grade Levels Served]]="", "", Table3[[#This Row],[Grade Levels Served]])</f>
        <v/>
      </c>
      <c r="D27" s="29" t="str">
        <f>IF(Table3[[#This Row],[Benchmark]]="", "", Table3[[#This Row],[Benchmark]])</f>
        <v/>
      </c>
      <c r="E27" s="29" t="str">
        <f>IF(Table3[[#This Row],[% Meeting Standard of Success: 
Mid-Year Progress ]]="", "", Table3[[#This Row],[% Meeting Standard of Success: 
Mid-Year Progress ]])</f>
        <v/>
      </c>
      <c r="F27" s="32" t="str">
        <f>IF(Table3[[#This Row],[Planned Programmatic Changes and Rationale ]]="", "", Table3[[#This Row],[Planned Programmatic Changes and Rationale ]])</f>
        <v/>
      </c>
      <c r="G27" s="32" t="str">
        <f>IF(Table3[[#This Row],[Planned Data Collection Changes and Rationale]]="", "", Table3[[#This Row],[Planned Data Collection Changes and Rationale]])</f>
        <v/>
      </c>
      <c r="H27" s="33"/>
      <c r="I27" s="33"/>
    </row>
    <row r="28" spans="1:9" x14ac:dyDescent="0.25">
      <c r="A28" s="10" t="str">
        <f>IF(Table3[[#This Row],[Domain]]="", "", Table3[[#This Row],[Domain]])</f>
        <v/>
      </c>
      <c r="B28" s="10" t="str">
        <f>IF(Table3[[#This Row],[Objective Assessment]]="", "", Table3[[#This Row],[Objective Assessment]])</f>
        <v/>
      </c>
      <c r="C28" s="10" t="str">
        <f>IF(Table3[[#This Row],[Grade Levels Served]]="", "", Table3[[#This Row],[Grade Levels Served]])</f>
        <v/>
      </c>
      <c r="D28" s="29" t="str">
        <f>IF(Table3[[#This Row],[Benchmark]]="", "", Table3[[#This Row],[Benchmark]])</f>
        <v/>
      </c>
      <c r="E28" s="29" t="str">
        <f>IF(Table3[[#This Row],[% Meeting Standard of Success: 
Mid-Year Progress ]]="", "", Table3[[#This Row],[% Meeting Standard of Success: 
Mid-Year Progress ]])</f>
        <v/>
      </c>
      <c r="F28" s="32" t="str">
        <f>IF(Table3[[#This Row],[Planned Programmatic Changes and Rationale ]]="", "", Table3[[#This Row],[Planned Programmatic Changes and Rationale ]])</f>
        <v/>
      </c>
      <c r="G28" s="32" t="str">
        <f>IF(Table3[[#This Row],[Planned Data Collection Changes and Rationale]]="", "", Table3[[#This Row],[Planned Data Collection Changes and Rationale]])</f>
        <v/>
      </c>
      <c r="H28" s="33"/>
      <c r="I28" s="33"/>
    </row>
    <row r="29" spans="1:9" x14ac:dyDescent="0.25">
      <c r="A29" s="10" t="str">
        <f>IF(Table3[[#This Row],[Domain]]="", "", Table3[[#This Row],[Domain]])</f>
        <v/>
      </c>
      <c r="B29" s="10" t="str">
        <f>IF(Table3[[#This Row],[Objective Assessment]]="", "", Table3[[#This Row],[Objective Assessment]])</f>
        <v/>
      </c>
      <c r="C29" s="10" t="str">
        <f>IF(Table3[[#This Row],[Grade Levels Served]]="", "", Table3[[#This Row],[Grade Levels Served]])</f>
        <v/>
      </c>
      <c r="D29" s="29" t="str">
        <f>IF(Table3[[#This Row],[Benchmark]]="", "", Table3[[#This Row],[Benchmark]])</f>
        <v/>
      </c>
      <c r="E29" s="29" t="str">
        <f>IF(Table3[[#This Row],[% Meeting Standard of Success: 
Mid-Year Progress ]]="", "", Table3[[#This Row],[% Meeting Standard of Success: 
Mid-Year Progress ]])</f>
        <v/>
      </c>
      <c r="F29" s="32" t="str">
        <f>IF(Table3[[#This Row],[Planned Programmatic Changes and Rationale ]]="", "", Table3[[#This Row],[Planned Programmatic Changes and Rationale ]])</f>
        <v/>
      </c>
      <c r="G29" s="32" t="str">
        <f>IF(Table3[[#This Row],[Planned Data Collection Changes and Rationale]]="", "", Table3[[#This Row],[Planned Data Collection Changes and Rationale]])</f>
        <v/>
      </c>
      <c r="H29" s="33"/>
      <c r="I29" s="33"/>
    </row>
    <row r="30" spans="1:9" x14ac:dyDescent="0.25">
      <c r="A30" s="10" t="str">
        <f>IF(Table3[[#This Row],[Domain]]="", "", Table3[[#This Row],[Domain]])</f>
        <v/>
      </c>
      <c r="B30" s="10" t="str">
        <f>IF(Table3[[#This Row],[Objective Assessment]]="", "", Table3[[#This Row],[Objective Assessment]])</f>
        <v/>
      </c>
      <c r="C30" s="10" t="str">
        <f>IF(Table3[[#This Row],[Grade Levels Served]]="", "", Table3[[#This Row],[Grade Levels Served]])</f>
        <v/>
      </c>
      <c r="D30" s="29" t="str">
        <f>IF(Table3[[#This Row],[Benchmark]]="", "", Table3[[#This Row],[Benchmark]])</f>
        <v/>
      </c>
      <c r="E30" s="29" t="str">
        <f>IF(Table3[[#This Row],[% Meeting Standard of Success: 
Mid-Year Progress ]]="", "", Table3[[#This Row],[% Meeting Standard of Success: 
Mid-Year Progress ]])</f>
        <v/>
      </c>
      <c r="F30" s="32" t="str">
        <f>IF(Table3[[#This Row],[Planned Programmatic Changes and Rationale ]]="", "", Table3[[#This Row],[Planned Programmatic Changes and Rationale ]])</f>
        <v/>
      </c>
      <c r="G30" s="32" t="str">
        <f>IF(Table3[[#This Row],[Planned Data Collection Changes and Rationale]]="", "", Table3[[#This Row],[Planned Data Collection Changes and Rationale]])</f>
        <v/>
      </c>
      <c r="H30" s="33"/>
      <c r="I30" s="33"/>
    </row>
    <row r="31" spans="1:9" x14ac:dyDescent="0.25">
      <c r="A31" s="10" t="str">
        <f>IF(Table3[[#This Row],[Domain]]="", "", Table3[[#This Row],[Domain]])</f>
        <v/>
      </c>
      <c r="B31" s="10" t="str">
        <f>IF(Table3[[#This Row],[Objective Assessment]]="", "", Table3[[#This Row],[Objective Assessment]])</f>
        <v/>
      </c>
      <c r="C31" s="10" t="str">
        <f>IF(Table3[[#This Row],[Grade Levels Served]]="", "", Table3[[#This Row],[Grade Levels Served]])</f>
        <v/>
      </c>
      <c r="D31" s="29" t="str">
        <f>IF(Table3[[#This Row],[Benchmark]]="", "", Table3[[#This Row],[Benchmark]])</f>
        <v/>
      </c>
      <c r="E31" s="29" t="str">
        <f>IF(Table3[[#This Row],[% Meeting Standard of Success: 
Mid-Year Progress ]]="", "", Table3[[#This Row],[% Meeting Standard of Success: 
Mid-Year Progress ]])</f>
        <v/>
      </c>
      <c r="F31" s="32" t="str">
        <f>IF(Table3[[#This Row],[Planned Programmatic Changes and Rationale ]]="", "", Table3[[#This Row],[Planned Programmatic Changes and Rationale ]])</f>
        <v/>
      </c>
      <c r="G31" s="32" t="str">
        <f>IF(Table3[[#This Row],[Planned Data Collection Changes and Rationale]]="", "", Table3[[#This Row],[Planned Data Collection Changes and Rationale]])</f>
        <v/>
      </c>
      <c r="H31" s="33"/>
      <c r="I31" s="33"/>
    </row>
    <row r="32" spans="1:9" x14ac:dyDescent="0.25">
      <c r="A32" s="10" t="str">
        <f>IF(Table3[[#This Row],[Domain]]="", "", Table3[[#This Row],[Domain]])</f>
        <v/>
      </c>
      <c r="B32" s="10" t="str">
        <f>IF(Table3[[#This Row],[Objective Assessment]]="", "", Table3[[#This Row],[Objective Assessment]])</f>
        <v/>
      </c>
      <c r="C32" s="10" t="str">
        <f>IF(Table3[[#This Row],[Grade Levels Served]]="", "", Table3[[#This Row],[Grade Levels Served]])</f>
        <v/>
      </c>
      <c r="D32" s="29" t="str">
        <f>IF(Table3[[#This Row],[Benchmark]]="", "", Table3[[#This Row],[Benchmark]])</f>
        <v/>
      </c>
      <c r="E32" s="29" t="str">
        <f>IF(Table3[[#This Row],[% Meeting Standard of Success: 
Mid-Year Progress ]]="", "", Table3[[#This Row],[% Meeting Standard of Success: 
Mid-Year Progress ]])</f>
        <v/>
      </c>
      <c r="F32" s="32" t="str">
        <f>IF(Table3[[#This Row],[Planned Programmatic Changes and Rationale ]]="", "", Table3[[#This Row],[Planned Programmatic Changes and Rationale ]])</f>
        <v/>
      </c>
      <c r="G32" s="32" t="str">
        <f>IF(Table3[[#This Row],[Planned Data Collection Changes and Rationale]]="", "", Table3[[#This Row],[Planned Data Collection Changes and Rationale]])</f>
        <v/>
      </c>
      <c r="H32" s="33"/>
      <c r="I32" s="33"/>
    </row>
    <row r="33" spans="1:9" x14ac:dyDescent="0.25">
      <c r="A33" s="10" t="str">
        <f>IF(Table3[[#This Row],[Domain]]="", "", Table3[[#This Row],[Domain]])</f>
        <v/>
      </c>
      <c r="B33" s="10" t="str">
        <f>IF(Table3[[#This Row],[Objective Assessment]]="", "", Table3[[#This Row],[Objective Assessment]])</f>
        <v/>
      </c>
      <c r="C33" s="10" t="str">
        <f>IF(Table3[[#This Row],[Grade Levels Served]]="", "", Table3[[#This Row],[Grade Levels Served]])</f>
        <v/>
      </c>
      <c r="D33" s="29" t="str">
        <f>IF(Table3[[#This Row],[Benchmark]]="", "", Table3[[#This Row],[Benchmark]])</f>
        <v/>
      </c>
      <c r="E33" s="29" t="str">
        <f>IF(Table3[[#This Row],[% Meeting Standard of Success: 
Mid-Year Progress ]]="", "", Table3[[#This Row],[% Meeting Standard of Success: 
Mid-Year Progress ]])</f>
        <v/>
      </c>
      <c r="F33" s="32" t="str">
        <f>IF(Table3[[#This Row],[Planned Programmatic Changes and Rationale ]]="", "", Table3[[#This Row],[Planned Programmatic Changes and Rationale ]])</f>
        <v/>
      </c>
      <c r="G33" s="32" t="str">
        <f>IF(Table3[[#This Row],[Planned Data Collection Changes and Rationale]]="", "", Table3[[#This Row],[Planned Data Collection Changes and Rationale]])</f>
        <v/>
      </c>
      <c r="H33" s="33"/>
      <c r="I33" s="33"/>
    </row>
    <row r="34" spans="1:9" x14ac:dyDescent="0.25">
      <c r="A34" s="10" t="str">
        <f>IF(Table3[[#This Row],[Domain]]="", "", Table3[[#This Row],[Domain]])</f>
        <v/>
      </c>
      <c r="B34" s="10" t="str">
        <f>IF(Table3[[#This Row],[Objective Assessment]]="", "", Table3[[#This Row],[Objective Assessment]])</f>
        <v/>
      </c>
      <c r="C34" s="10" t="str">
        <f>IF(Table3[[#This Row],[Grade Levels Served]]="", "", Table3[[#This Row],[Grade Levels Served]])</f>
        <v/>
      </c>
      <c r="D34" s="29" t="str">
        <f>IF(Table3[[#This Row],[Benchmark]]="", "", Table3[[#This Row],[Benchmark]])</f>
        <v/>
      </c>
      <c r="E34" s="29" t="str">
        <f>IF(Table3[[#This Row],[% Meeting Standard of Success: 
Mid-Year Progress ]]="", "", Table3[[#This Row],[% Meeting Standard of Success: 
Mid-Year Progress ]])</f>
        <v/>
      </c>
      <c r="F34" s="32" t="str">
        <f>IF(Table3[[#This Row],[Planned Programmatic Changes and Rationale ]]="", "", Table3[[#This Row],[Planned Programmatic Changes and Rationale ]])</f>
        <v/>
      </c>
      <c r="G34" s="32" t="str">
        <f>IF(Table3[[#This Row],[Planned Data Collection Changes and Rationale]]="", "", Table3[[#This Row],[Planned Data Collection Changes and Rationale]])</f>
        <v/>
      </c>
      <c r="H34" s="33"/>
      <c r="I34" s="33"/>
    </row>
    <row r="35" spans="1:9" x14ac:dyDescent="0.25">
      <c r="A35" s="10" t="str">
        <f>IF(Table3[[#This Row],[Domain]]="", "", Table3[[#This Row],[Domain]])</f>
        <v/>
      </c>
      <c r="B35" s="10" t="str">
        <f>IF(Table3[[#This Row],[Objective Assessment]]="", "", Table3[[#This Row],[Objective Assessment]])</f>
        <v/>
      </c>
      <c r="C35" s="10" t="str">
        <f>IF(Table3[[#This Row],[Grade Levels Served]]="", "", Table3[[#This Row],[Grade Levels Served]])</f>
        <v/>
      </c>
      <c r="D35" s="29" t="str">
        <f>IF(Table3[[#This Row],[Benchmark]]="", "", Table3[[#This Row],[Benchmark]])</f>
        <v/>
      </c>
      <c r="E35" s="29" t="str">
        <f>IF(Table3[[#This Row],[% Meeting Standard of Success: 
Mid-Year Progress ]]="", "", Table3[[#This Row],[% Meeting Standard of Success: 
Mid-Year Progress ]])</f>
        <v/>
      </c>
      <c r="F35" s="32" t="str">
        <f>IF(Table3[[#This Row],[Planned Programmatic Changes and Rationale ]]="", "", Table3[[#This Row],[Planned Programmatic Changes and Rationale ]])</f>
        <v/>
      </c>
      <c r="G35" s="32" t="str">
        <f>IF(Table3[[#This Row],[Planned Data Collection Changes and Rationale]]="", "", Table3[[#This Row],[Planned Data Collection Changes and Rationale]])</f>
        <v/>
      </c>
      <c r="H35" s="33"/>
      <c r="I35" s="33"/>
    </row>
    <row r="36" spans="1:9" x14ac:dyDescent="0.25">
      <c r="A36" s="10" t="str">
        <f>IF(Table3[[#This Row],[Domain]]="", "", Table3[[#This Row],[Domain]])</f>
        <v/>
      </c>
      <c r="B36" s="10" t="str">
        <f>IF(Table3[[#This Row],[Objective Assessment]]="", "", Table3[[#This Row],[Objective Assessment]])</f>
        <v/>
      </c>
      <c r="C36" s="10" t="str">
        <f>IF(Table3[[#This Row],[Grade Levels Served]]="", "", Table3[[#This Row],[Grade Levels Served]])</f>
        <v/>
      </c>
      <c r="D36" s="29" t="str">
        <f>IF(Table3[[#This Row],[Benchmark]]="", "", Table3[[#This Row],[Benchmark]])</f>
        <v/>
      </c>
      <c r="E36" s="29" t="str">
        <f>IF(Table3[[#This Row],[% Meeting Standard of Success: 
Mid-Year Progress ]]="", "", Table3[[#This Row],[% Meeting Standard of Success: 
Mid-Year Progress ]])</f>
        <v/>
      </c>
      <c r="F36" s="32" t="str">
        <f>IF(Table3[[#This Row],[Planned Programmatic Changes and Rationale ]]="", "", Table3[[#This Row],[Planned Programmatic Changes and Rationale ]])</f>
        <v/>
      </c>
      <c r="G36" s="32" t="str">
        <f>IF(Table3[[#This Row],[Planned Data Collection Changes and Rationale]]="", "", Table3[[#This Row],[Planned Data Collection Changes and Rationale]])</f>
        <v/>
      </c>
      <c r="H36" s="33"/>
      <c r="I36" s="33"/>
    </row>
    <row r="37" spans="1:9" x14ac:dyDescent="0.25">
      <c r="A37" s="10" t="str">
        <f>IF(Table3[[#This Row],[Domain]]="", "", Table3[[#This Row],[Domain]])</f>
        <v/>
      </c>
      <c r="B37" s="10" t="str">
        <f>IF(Table3[[#This Row],[Objective Assessment]]="", "", Table3[[#This Row],[Objective Assessment]])</f>
        <v/>
      </c>
      <c r="C37" s="10" t="str">
        <f>IF(Table3[[#This Row],[Grade Levels Served]]="", "", Table3[[#This Row],[Grade Levels Served]])</f>
        <v/>
      </c>
      <c r="D37" s="29" t="str">
        <f>IF(Table3[[#This Row],[Benchmark]]="", "", Table3[[#This Row],[Benchmark]])</f>
        <v/>
      </c>
      <c r="E37" s="29" t="str">
        <f>IF(Table3[[#This Row],[% Meeting Standard of Success: 
Mid-Year Progress ]]="", "", Table3[[#This Row],[% Meeting Standard of Success: 
Mid-Year Progress ]])</f>
        <v/>
      </c>
      <c r="F37" s="32" t="str">
        <f>IF(Table3[[#This Row],[Planned Programmatic Changes and Rationale ]]="", "", Table3[[#This Row],[Planned Programmatic Changes and Rationale ]])</f>
        <v/>
      </c>
      <c r="G37" s="32" t="str">
        <f>IF(Table3[[#This Row],[Planned Data Collection Changes and Rationale]]="", "", Table3[[#This Row],[Planned Data Collection Changes and Rationale]])</f>
        <v/>
      </c>
      <c r="H37" s="33"/>
      <c r="I37" s="33"/>
    </row>
    <row r="38" spans="1:9" x14ac:dyDescent="0.25">
      <c r="A38" s="10" t="str">
        <f>IF(Table3[[#This Row],[Domain]]="", "", Table3[[#This Row],[Domain]])</f>
        <v/>
      </c>
      <c r="B38" s="10" t="str">
        <f>IF(Table3[[#This Row],[Objective Assessment]]="", "", Table3[[#This Row],[Objective Assessment]])</f>
        <v/>
      </c>
      <c r="C38" s="10" t="str">
        <f>IF(Table3[[#This Row],[Grade Levels Served]]="", "", Table3[[#This Row],[Grade Levels Served]])</f>
        <v/>
      </c>
      <c r="D38" s="29" t="str">
        <f>IF(Table3[[#This Row],[Benchmark]]="", "", Table3[[#This Row],[Benchmark]])</f>
        <v/>
      </c>
      <c r="E38" s="29" t="str">
        <f>IF(Table3[[#This Row],[% Meeting Standard of Success: 
Mid-Year Progress ]]="", "", Table3[[#This Row],[% Meeting Standard of Success: 
Mid-Year Progress ]])</f>
        <v/>
      </c>
      <c r="F38" s="32" t="str">
        <f>IF(Table3[[#This Row],[Planned Programmatic Changes and Rationale ]]="", "", Table3[[#This Row],[Planned Programmatic Changes and Rationale ]])</f>
        <v/>
      </c>
      <c r="G38" s="32" t="str">
        <f>IF(Table3[[#This Row],[Planned Data Collection Changes and Rationale]]="", "", Table3[[#This Row],[Planned Data Collection Changes and Rationale]])</f>
        <v/>
      </c>
      <c r="H38" s="33"/>
      <c r="I38" s="33"/>
    </row>
    <row r="39" spans="1:9" x14ac:dyDescent="0.25">
      <c r="A39" s="10" t="str">
        <f>IF(Table3[[#This Row],[Domain]]="", "", Table3[[#This Row],[Domain]])</f>
        <v/>
      </c>
      <c r="B39" s="10" t="str">
        <f>IF(Table3[[#This Row],[Objective Assessment]]="", "", Table3[[#This Row],[Objective Assessment]])</f>
        <v/>
      </c>
      <c r="C39" s="10" t="str">
        <f>IF(Table3[[#This Row],[Grade Levels Served]]="", "", Table3[[#This Row],[Grade Levels Served]])</f>
        <v/>
      </c>
      <c r="D39" s="29" t="str">
        <f>IF(Table3[[#This Row],[Benchmark]]="", "", Table3[[#This Row],[Benchmark]])</f>
        <v/>
      </c>
      <c r="E39" s="29" t="str">
        <f>IF(Table3[[#This Row],[% Meeting Standard of Success: 
Mid-Year Progress ]]="", "", Table3[[#This Row],[% Meeting Standard of Success: 
Mid-Year Progress ]])</f>
        <v/>
      </c>
      <c r="F39" s="32" t="str">
        <f>IF(Table3[[#This Row],[Planned Programmatic Changes and Rationale ]]="", "", Table3[[#This Row],[Planned Programmatic Changes and Rationale ]])</f>
        <v/>
      </c>
      <c r="G39" s="32" t="str">
        <f>IF(Table3[[#This Row],[Planned Data Collection Changes and Rationale]]="", "", Table3[[#This Row],[Planned Data Collection Changes and Rationale]])</f>
        <v/>
      </c>
      <c r="H39" s="33"/>
      <c r="I39" s="33"/>
    </row>
    <row r="40" spans="1:9" x14ac:dyDescent="0.25">
      <c r="A40" s="10" t="str">
        <f>IF(Table3[[#This Row],[Domain]]="", "", Table3[[#This Row],[Domain]])</f>
        <v/>
      </c>
      <c r="B40" s="10" t="str">
        <f>IF(Table3[[#This Row],[Objective Assessment]]="", "", Table3[[#This Row],[Objective Assessment]])</f>
        <v/>
      </c>
      <c r="C40" s="10" t="str">
        <f>IF(Table3[[#This Row],[Grade Levels Served]]="", "", Table3[[#This Row],[Grade Levels Served]])</f>
        <v/>
      </c>
      <c r="D40" s="29" t="str">
        <f>IF(Table3[[#This Row],[Benchmark]]="", "", Table3[[#This Row],[Benchmark]])</f>
        <v/>
      </c>
      <c r="E40" s="29" t="str">
        <f>IF(Table3[[#This Row],[% Meeting Standard of Success: 
Mid-Year Progress ]]="", "", Table3[[#This Row],[% Meeting Standard of Success: 
Mid-Year Progress ]])</f>
        <v/>
      </c>
      <c r="F40" s="32" t="str">
        <f>IF(Table3[[#This Row],[Planned Programmatic Changes and Rationale ]]="", "", Table3[[#This Row],[Planned Programmatic Changes and Rationale ]])</f>
        <v/>
      </c>
      <c r="G40" s="32" t="str">
        <f>IF(Table3[[#This Row],[Planned Data Collection Changes and Rationale]]="", "", Table3[[#This Row],[Planned Data Collection Changes and Rationale]])</f>
        <v/>
      </c>
      <c r="H40" s="33"/>
      <c r="I40" s="33"/>
    </row>
    <row r="41" spans="1:9" x14ac:dyDescent="0.25">
      <c r="A41" s="10" t="str">
        <f>IF(Table3[[#This Row],[Domain]]="", "", Table3[[#This Row],[Domain]])</f>
        <v/>
      </c>
      <c r="B41" s="10" t="str">
        <f>IF(Table3[[#This Row],[Objective Assessment]]="", "", Table3[[#This Row],[Objective Assessment]])</f>
        <v/>
      </c>
      <c r="C41" s="10" t="str">
        <f>IF(Table3[[#This Row],[Grade Levels Served]]="", "", Table3[[#This Row],[Grade Levels Served]])</f>
        <v/>
      </c>
      <c r="D41" s="29" t="str">
        <f>IF(Table3[[#This Row],[Benchmark]]="", "", Table3[[#This Row],[Benchmark]])</f>
        <v/>
      </c>
      <c r="E41" s="29" t="str">
        <f>IF(Table3[[#This Row],[% Meeting Standard of Success: 
Mid-Year Progress ]]="", "", Table3[[#This Row],[% Meeting Standard of Success: 
Mid-Year Progress ]])</f>
        <v/>
      </c>
      <c r="F41" s="32" t="str">
        <f>IF(Table3[[#This Row],[Planned Programmatic Changes and Rationale ]]="", "", Table3[[#This Row],[Planned Programmatic Changes and Rationale ]])</f>
        <v/>
      </c>
      <c r="G41" s="32" t="str">
        <f>IF(Table3[[#This Row],[Planned Data Collection Changes and Rationale]]="", "", Table3[[#This Row],[Planned Data Collection Changes and Rationale]])</f>
        <v/>
      </c>
      <c r="H41" s="33"/>
      <c r="I41" s="33"/>
    </row>
    <row r="42" spans="1:9" x14ac:dyDescent="0.25">
      <c r="A42" s="10" t="str">
        <f>IF(Table3[[#This Row],[Domain]]="", "", Table3[[#This Row],[Domain]])</f>
        <v/>
      </c>
      <c r="B42" s="10" t="str">
        <f>IF(Table3[[#This Row],[Objective Assessment]]="", "", Table3[[#This Row],[Objective Assessment]])</f>
        <v/>
      </c>
      <c r="C42" s="10" t="str">
        <f>IF(Table3[[#This Row],[Grade Levels Served]]="", "", Table3[[#This Row],[Grade Levels Served]])</f>
        <v/>
      </c>
      <c r="D42" s="29" t="str">
        <f>IF(Table3[[#This Row],[Benchmark]]="", "", Table3[[#This Row],[Benchmark]])</f>
        <v/>
      </c>
      <c r="E42" s="29" t="str">
        <f>IF(Table3[[#This Row],[% Meeting Standard of Success: 
Mid-Year Progress ]]="", "", Table3[[#This Row],[% Meeting Standard of Success: 
Mid-Year Progress ]])</f>
        <v/>
      </c>
      <c r="F42" s="32" t="str">
        <f>IF(Table3[[#This Row],[Planned Programmatic Changes and Rationale ]]="", "", Table3[[#This Row],[Planned Programmatic Changes and Rationale ]])</f>
        <v/>
      </c>
      <c r="G42" s="32" t="str">
        <f>IF(Table3[[#This Row],[Planned Data Collection Changes and Rationale]]="", "", Table3[[#This Row],[Planned Data Collection Changes and Rationale]])</f>
        <v/>
      </c>
      <c r="H42" s="33"/>
      <c r="I42" s="33"/>
    </row>
    <row r="43" spans="1:9" x14ac:dyDescent="0.25">
      <c r="A43" s="10" t="str">
        <f>IF(Table3[[#This Row],[Domain]]="", "", Table3[[#This Row],[Domain]])</f>
        <v/>
      </c>
      <c r="B43" s="10" t="str">
        <f>IF(Table3[[#This Row],[Objective Assessment]]="", "", Table3[[#This Row],[Objective Assessment]])</f>
        <v/>
      </c>
      <c r="C43" s="10" t="str">
        <f>IF(Table3[[#This Row],[Grade Levels Served]]="", "", Table3[[#This Row],[Grade Levels Served]])</f>
        <v/>
      </c>
      <c r="D43" s="29" t="str">
        <f>IF(Table3[[#This Row],[Benchmark]]="", "", Table3[[#This Row],[Benchmark]])</f>
        <v/>
      </c>
      <c r="E43" s="29" t="str">
        <f>IF(Table3[[#This Row],[% Meeting Standard of Success: 
Mid-Year Progress ]]="", "", Table3[[#This Row],[% Meeting Standard of Success: 
Mid-Year Progress ]])</f>
        <v/>
      </c>
      <c r="F43" s="32" t="str">
        <f>IF(Table3[[#This Row],[Planned Programmatic Changes and Rationale ]]="", "", Table3[[#This Row],[Planned Programmatic Changes and Rationale ]])</f>
        <v/>
      </c>
      <c r="G43" s="32" t="str">
        <f>IF(Table3[[#This Row],[Planned Data Collection Changes and Rationale]]="", "", Table3[[#This Row],[Planned Data Collection Changes and Rationale]])</f>
        <v/>
      </c>
      <c r="H43" s="33"/>
      <c r="I43" s="33"/>
    </row>
    <row r="44" spans="1:9" x14ac:dyDescent="0.25">
      <c r="A44" s="10" t="str">
        <f>IF(Table3[[#This Row],[Domain]]="", "", Table3[[#This Row],[Domain]])</f>
        <v/>
      </c>
      <c r="B44" s="10" t="str">
        <f>IF(Table3[[#This Row],[Objective Assessment]]="", "", Table3[[#This Row],[Objective Assessment]])</f>
        <v/>
      </c>
      <c r="C44" s="10" t="str">
        <f>IF(Table3[[#This Row],[Grade Levels Served]]="", "", Table3[[#This Row],[Grade Levels Served]])</f>
        <v/>
      </c>
      <c r="D44" s="29" t="str">
        <f>IF(Table3[[#This Row],[Benchmark]]="", "", Table3[[#This Row],[Benchmark]])</f>
        <v/>
      </c>
      <c r="E44" s="29" t="str">
        <f>IF(Table3[[#This Row],[% Meeting Standard of Success: 
Mid-Year Progress ]]="", "", Table3[[#This Row],[% Meeting Standard of Success: 
Mid-Year Progress ]])</f>
        <v/>
      </c>
      <c r="F44" s="32" t="str">
        <f>IF(Table3[[#This Row],[Planned Programmatic Changes and Rationale ]]="", "", Table3[[#This Row],[Planned Programmatic Changes and Rationale ]])</f>
        <v/>
      </c>
      <c r="G44" s="32" t="str">
        <f>IF(Table3[[#This Row],[Planned Data Collection Changes and Rationale]]="", "", Table3[[#This Row],[Planned Data Collection Changes and Rationale]])</f>
        <v/>
      </c>
      <c r="H44" s="33"/>
      <c r="I44" s="33"/>
    </row>
    <row r="45" spans="1:9" x14ac:dyDescent="0.25">
      <c r="A45" s="10" t="str">
        <f>IF(Table3[[#This Row],[Domain]]="", "", Table3[[#This Row],[Domain]])</f>
        <v/>
      </c>
      <c r="B45" s="10" t="str">
        <f>IF(Table3[[#This Row],[Objective Assessment]]="", "", Table3[[#This Row],[Objective Assessment]])</f>
        <v/>
      </c>
      <c r="C45" s="10" t="str">
        <f>IF(Table3[[#This Row],[Grade Levels Served]]="", "", Table3[[#This Row],[Grade Levels Served]])</f>
        <v/>
      </c>
      <c r="D45" s="29" t="str">
        <f>IF(Table3[[#This Row],[Benchmark]]="", "", Table3[[#This Row],[Benchmark]])</f>
        <v/>
      </c>
      <c r="E45" s="29" t="str">
        <f>IF(Table3[[#This Row],[% Meeting Standard of Success: 
Mid-Year Progress ]]="", "", Table3[[#This Row],[% Meeting Standard of Success: 
Mid-Year Progress ]])</f>
        <v/>
      </c>
      <c r="F45" s="32" t="str">
        <f>IF(Table3[[#This Row],[Planned Programmatic Changes and Rationale ]]="", "", Table3[[#This Row],[Planned Programmatic Changes and Rationale ]])</f>
        <v/>
      </c>
      <c r="G45" s="32" t="str">
        <f>IF(Table3[[#This Row],[Planned Data Collection Changes and Rationale]]="", "", Table3[[#This Row],[Planned Data Collection Changes and Rationale]])</f>
        <v/>
      </c>
      <c r="H45" s="33"/>
      <c r="I45" s="33"/>
    </row>
    <row r="46" spans="1:9" x14ac:dyDescent="0.25">
      <c r="A46" s="10" t="str">
        <f>IF(Table3[[#This Row],[Domain]]="", "", Table3[[#This Row],[Domain]])</f>
        <v/>
      </c>
      <c r="B46" s="10" t="str">
        <f>IF(Table3[[#This Row],[Objective Assessment]]="", "", Table3[[#This Row],[Objective Assessment]])</f>
        <v/>
      </c>
      <c r="C46" s="10" t="str">
        <f>IF(Table3[[#This Row],[Grade Levels Served]]="", "", Table3[[#This Row],[Grade Levels Served]])</f>
        <v/>
      </c>
      <c r="D46" s="29" t="str">
        <f>IF(Table3[[#This Row],[Benchmark]]="", "", Table3[[#This Row],[Benchmark]])</f>
        <v/>
      </c>
      <c r="E46" s="29" t="str">
        <f>IF(Table3[[#This Row],[% Meeting Standard of Success: 
Mid-Year Progress ]]="", "", Table3[[#This Row],[% Meeting Standard of Success: 
Mid-Year Progress ]])</f>
        <v/>
      </c>
      <c r="F46" s="32" t="str">
        <f>IF(Table3[[#This Row],[Planned Programmatic Changes and Rationale ]]="", "", Table3[[#This Row],[Planned Programmatic Changes and Rationale ]])</f>
        <v/>
      </c>
      <c r="G46" s="32" t="str">
        <f>IF(Table3[[#This Row],[Planned Data Collection Changes and Rationale]]="", "", Table3[[#This Row],[Planned Data Collection Changes and Rationale]])</f>
        <v/>
      </c>
      <c r="H46" s="33"/>
      <c r="I46" s="33"/>
    </row>
    <row r="47" spans="1:9" x14ac:dyDescent="0.25">
      <c r="A47" s="10" t="str">
        <f>IF(Table3[[#This Row],[Domain]]="", "", Table3[[#This Row],[Domain]])</f>
        <v/>
      </c>
      <c r="B47" s="10" t="str">
        <f>IF(Table3[[#This Row],[Objective Assessment]]="", "", Table3[[#This Row],[Objective Assessment]])</f>
        <v/>
      </c>
      <c r="C47" s="10" t="str">
        <f>IF(Table3[[#This Row],[Grade Levels Served]]="", "", Table3[[#This Row],[Grade Levels Served]])</f>
        <v/>
      </c>
      <c r="D47" s="29" t="str">
        <f>IF(Table3[[#This Row],[Benchmark]]="", "", Table3[[#This Row],[Benchmark]])</f>
        <v/>
      </c>
      <c r="E47" s="29" t="str">
        <f>IF(Table3[[#This Row],[% Meeting Standard of Success: 
Mid-Year Progress ]]="", "", Table3[[#This Row],[% Meeting Standard of Success: 
Mid-Year Progress ]])</f>
        <v/>
      </c>
      <c r="F47" s="32" t="str">
        <f>IF(Table3[[#This Row],[Planned Programmatic Changes and Rationale ]]="", "", Table3[[#This Row],[Planned Programmatic Changes and Rationale ]])</f>
        <v/>
      </c>
      <c r="G47" s="32" t="str">
        <f>IF(Table3[[#This Row],[Planned Data Collection Changes and Rationale]]="", "", Table3[[#This Row],[Planned Data Collection Changes and Rationale]])</f>
        <v/>
      </c>
      <c r="H47" s="33"/>
      <c r="I47" s="33"/>
    </row>
    <row r="48" spans="1:9" x14ac:dyDescent="0.25">
      <c r="A48" s="10" t="str">
        <f>IF(Table3[[#This Row],[Domain]]="", "", Table3[[#This Row],[Domain]])</f>
        <v/>
      </c>
      <c r="B48" s="10" t="str">
        <f>IF(Table3[[#This Row],[Objective Assessment]]="", "", Table3[[#This Row],[Objective Assessment]])</f>
        <v/>
      </c>
      <c r="C48" s="10" t="str">
        <f>IF(Table3[[#This Row],[Grade Levels Served]]="", "", Table3[[#This Row],[Grade Levels Served]])</f>
        <v/>
      </c>
      <c r="D48" s="29" t="str">
        <f>IF(Table3[[#This Row],[Benchmark]]="", "", Table3[[#This Row],[Benchmark]])</f>
        <v/>
      </c>
      <c r="E48" s="29" t="str">
        <f>IF(Table3[[#This Row],[% Meeting Standard of Success: 
Mid-Year Progress ]]="", "", Table3[[#This Row],[% Meeting Standard of Success: 
Mid-Year Progress ]])</f>
        <v/>
      </c>
      <c r="F48" s="32" t="str">
        <f>IF(Table3[[#This Row],[Planned Programmatic Changes and Rationale ]]="", "", Table3[[#This Row],[Planned Programmatic Changes and Rationale ]])</f>
        <v/>
      </c>
      <c r="G48" s="32" t="str">
        <f>IF(Table3[[#This Row],[Planned Data Collection Changes and Rationale]]="", "", Table3[[#This Row],[Planned Data Collection Changes and Rationale]])</f>
        <v/>
      </c>
      <c r="H48" s="33"/>
      <c r="I48" s="33"/>
    </row>
    <row r="49" spans="1:9" x14ac:dyDescent="0.25">
      <c r="A49" s="10" t="str">
        <f>IF(Table3[[#This Row],[Domain]]="", "", Table3[[#This Row],[Domain]])</f>
        <v/>
      </c>
      <c r="B49" s="10" t="str">
        <f>IF(Table3[[#This Row],[Objective Assessment]]="", "", Table3[[#This Row],[Objective Assessment]])</f>
        <v/>
      </c>
      <c r="C49" s="10" t="str">
        <f>IF(Table3[[#This Row],[Grade Levels Served]]="", "", Table3[[#This Row],[Grade Levels Served]])</f>
        <v/>
      </c>
      <c r="D49" s="29" t="str">
        <f>IF(Table3[[#This Row],[Benchmark]]="", "", Table3[[#This Row],[Benchmark]])</f>
        <v/>
      </c>
      <c r="E49" s="29" t="str">
        <f>IF(Table3[[#This Row],[% Meeting Standard of Success: 
Mid-Year Progress ]]="", "", Table3[[#This Row],[% Meeting Standard of Success: 
Mid-Year Progress ]])</f>
        <v/>
      </c>
      <c r="F49" s="32" t="str">
        <f>IF(Table3[[#This Row],[Planned Programmatic Changes and Rationale ]]="", "", Table3[[#This Row],[Planned Programmatic Changes and Rationale ]])</f>
        <v/>
      </c>
      <c r="G49" s="32" t="str">
        <f>IF(Table3[[#This Row],[Planned Data Collection Changes and Rationale]]="", "", Table3[[#This Row],[Planned Data Collection Changes and Rationale]])</f>
        <v/>
      </c>
      <c r="H49" s="33"/>
      <c r="I49" s="33"/>
    </row>
    <row r="50" spans="1:9" x14ac:dyDescent="0.25">
      <c r="A50" s="10" t="str">
        <f>IF(Table3[[#This Row],[Domain]]="", "", Table3[[#This Row],[Domain]])</f>
        <v/>
      </c>
      <c r="B50" s="10" t="str">
        <f>IF(Table3[[#This Row],[Objective Assessment]]="", "", Table3[[#This Row],[Objective Assessment]])</f>
        <v/>
      </c>
      <c r="C50" s="10" t="str">
        <f>IF(Table3[[#This Row],[Grade Levels Served]]="", "", Table3[[#This Row],[Grade Levels Served]])</f>
        <v/>
      </c>
      <c r="D50" s="29" t="str">
        <f>IF(Table3[[#This Row],[Benchmark]]="", "", Table3[[#This Row],[Benchmark]])</f>
        <v/>
      </c>
      <c r="E50" s="29" t="str">
        <f>IF(Table3[[#This Row],[% Meeting Standard of Success: 
Mid-Year Progress ]]="", "", Table3[[#This Row],[% Meeting Standard of Success: 
Mid-Year Progress ]])</f>
        <v/>
      </c>
      <c r="F50" s="32" t="str">
        <f>IF(Table3[[#This Row],[Planned Programmatic Changes and Rationale ]]="", "", Table3[[#This Row],[Planned Programmatic Changes and Rationale ]])</f>
        <v/>
      </c>
      <c r="G50" s="32" t="str">
        <f>IF(Table3[[#This Row],[Planned Data Collection Changes and Rationale]]="", "", Table3[[#This Row],[Planned Data Collection Changes and Rationale]])</f>
        <v/>
      </c>
      <c r="H50" s="33"/>
      <c r="I50" s="33"/>
    </row>
    <row r="51" spans="1:9" x14ac:dyDescent="0.25">
      <c r="A51" s="10" t="str">
        <f>IF(Table3[[#This Row],[Domain]]="", "", Table3[[#This Row],[Domain]])</f>
        <v/>
      </c>
      <c r="B51" s="10" t="str">
        <f>IF(Table3[[#This Row],[Objective Assessment]]="", "", Table3[[#This Row],[Objective Assessment]])</f>
        <v/>
      </c>
      <c r="C51" s="10" t="str">
        <f>IF(Table3[[#This Row],[Grade Levels Served]]="", "", Table3[[#This Row],[Grade Levels Served]])</f>
        <v/>
      </c>
      <c r="D51" s="29" t="str">
        <f>IF(Table3[[#This Row],[Benchmark]]="", "", Table3[[#This Row],[Benchmark]])</f>
        <v/>
      </c>
      <c r="E51" s="29" t="str">
        <f>IF(Table3[[#This Row],[% Meeting Standard of Success: 
Mid-Year Progress ]]="", "", Table3[[#This Row],[% Meeting Standard of Success: 
Mid-Year Progress ]])</f>
        <v/>
      </c>
      <c r="F51" s="32" t="str">
        <f>IF(Table3[[#This Row],[Planned Programmatic Changes and Rationale ]]="", "", Table3[[#This Row],[Planned Programmatic Changes and Rationale ]])</f>
        <v/>
      </c>
      <c r="G51" s="32" t="str">
        <f>IF(Table3[[#This Row],[Planned Data Collection Changes and Rationale]]="", "", Table3[[#This Row],[Planned Data Collection Changes and Rationale]])</f>
        <v/>
      </c>
      <c r="H51" s="33"/>
      <c r="I51" s="33"/>
    </row>
    <row r="52" spans="1:9" x14ac:dyDescent="0.25">
      <c r="A52" s="10" t="str">
        <f>IF(Table3[[#This Row],[Domain]]="", "", Table3[[#This Row],[Domain]])</f>
        <v/>
      </c>
      <c r="B52" s="10" t="str">
        <f>IF(Table3[[#This Row],[Objective Assessment]]="", "", Table3[[#This Row],[Objective Assessment]])</f>
        <v/>
      </c>
      <c r="C52" s="10" t="str">
        <f>IF(Table3[[#This Row],[Grade Levels Served]]="", "", Table3[[#This Row],[Grade Levels Served]])</f>
        <v/>
      </c>
      <c r="D52" s="29" t="str">
        <f>IF(Table3[[#This Row],[Benchmark]]="", "", Table3[[#This Row],[Benchmark]])</f>
        <v/>
      </c>
      <c r="E52" s="29" t="str">
        <f>IF(Table3[[#This Row],[% Meeting Standard of Success: 
Mid-Year Progress ]]="", "", Table3[[#This Row],[% Meeting Standard of Success: 
Mid-Year Progress ]])</f>
        <v/>
      </c>
      <c r="F52" s="32" t="str">
        <f>IF(Table3[[#This Row],[Planned Programmatic Changes and Rationale ]]="", "", Table3[[#This Row],[Planned Programmatic Changes and Rationale ]])</f>
        <v/>
      </c>
      <c r="G52" s="32" t="str">
        <f>IF(Table3[[#This Row],[Planned Data Collection Changes and Rationale]]="", "", Table3[[#This Row],[Planned Data Collection Changes and Rationale]])</f>
        <v/>
      </c>
      <c r="H52" s="33"/>
      <c r="I52" s="33"/>
    </row>
    <row r="53" spans="1:9" x14ac:dyDescent="0.25">
      <c r="A53" s="10" t="str">
        <f>IF(Table3[[#This Row],[Domain]]="", "", Table3[[#This Row],[Domain]])</f>
        <v/>
      </c>
      <c r="B53" s="10" t="str">
        <f>IF(Table3[[#This Row],[Objective Assessment]]="", "", Table3[[#This Row],[Objective Assessment]])</f>
        <v/>
      </c>
      <c r="C53" s="10" t="str">
        <f>IF(Table3[[#This Row],[Grade Levels Served]]="", "", Table3[[#This Row],[Grade Levels Served]])</f>
        <v/>
      </c>
      <c r="D53" s="29" t="str">
        <f>IF(Table3[[#This Row],[Benchmark]]="", "", Table3[[#This Row],[Benchmark]])</f>
        <v/>
      </c>
      <c r="E53" s="29" t="str">
        <f>IF(Table3[[#This Row],[% Meeting Standard of Success: 
Mid-Year Progress ]]="", "", Table3[[#This Row],[% Meeting Standard of Success: 
Mid-Year Progress ]])</f>
        <v/>
      </c>
      <c r="F53" s="32" t="str">
        <f>IF(Table3[[#This Row],[Planned Programmatic Changes and Rationale ]]="", "", Table3[[#This Row],[Planned Programmatic Changes and Rationale ]])</f>
        <v/>
      </c>
      <c r="G53" s="32" t="str">
        <f>IF(Table3[[#This Row],[Planned Data Collection Changes and Rationale]]="", "", Table3[[#This Row],[Planned Data Collection Changes and Rationale]])</f>
        <v/>
      </c>
      <c r="H53" s="33"/>
      <c r="I53" s="33"/>
    </row>
    <row r="54" spans="1:9" x14ac:dyDescent="0.25">
      <c r="A54" s="10" t="str">
        <f>IF(Table3[[#This Row],[Domain]]="", "", Table3[[#This Row],[Domain]])</f>
        <v/>
      </c>
      <c r="B54" s="10" t="str">
        <f>IF(Table3[[#This Row],[Objective Assessment]]="", "", Table3[[#This Row],[Objective Assessment]])</f>
        <v/>
      </c>
      <c r="C54" s="10" t="str">
        <f>IF(Table3[[#This Row],[Grade Levels Served]]="", "", Table3[[#This Row],[Grade Levels Served]])</f>
        <v/>
      </c>
      <c r="D54" s="29" t="str">
        <f>IF(Table3[[#This Row],[Benchmark]]="", "", Table3[[#This Row],[Benchmark]])</f>
        <v/>
      </c>
      <c r="E54" s="29" t="str">
        <f>IF(Table3[[#This Row],[% Meeting Standard of Success: 
Mid-Year Progress ]]="", "", Table3[[#This Row],[% Meeting Standard of Success: 
Mid-Year Progress ]])</f>
        <v/>
      </c>
      <c r="F54" s="32" t="str">
        <f>IF(Table3[[#This Row],[Planned Programmatic Changes and Rationale ]]="", "", Table3[[#This Row],[Planned Programmatic Changes and Rationale ]])</f>
        <v/>
      </c>
      <c r="G54" s="32" t="str">
        <f>IF(Table3[[#This Row],[Planned Data Collection Changes and Rationale]]="", "", Table3[[#This Row],[Planned Data Collection Changes and Rationale]])</f>
        <v/>
      </c>
      <c r="H54" s="33"/>
      <c r="I54" s="33"/>
    </row>
    <row r="55" spans="1:9" x14ac:dyDescent="0.25">
      <c r="A55" s="10" t="str">
        <f>IF(Table3[[#This Row],[Domain]]="", "", Table3[[#This Row],[Domain]])</f>
        <v/>
      </c>
      <c r="B55" s="10" t="str">
        <f>IF(Table3[[#This Row],[Objective Assessment]]="", "", Table3[[#This Row],[Objective Assessment]])</f>
        <v/>
      </c>
      <c r="C55" s="10" t="str">
        <f>IF(Table3[[#This Row],[Grade Levels Served]]="", "", Table3[[#This Row],[Grade Levels Served]])</f>
        <v/>
      </c>
      <c r="D55" s="29" t="str">
        <f>IF(Table3[[#This Row],[Benchmark]]="", "", Table3[[#This Row],[Benchmark]])</f>
        <v/>
      </c>
      <c r="E55" s="29" t="str">
        <f>IF(Table3[[#This Row],[% Meeting Standard of Success: 
Mid-Year Progress ]]="", "", Table3[[#This Row],[% Meeting Standard of Success: 
Mid-Year Progress ]])</f>
        <v/>
      </c>
      <c r="F55" s="32" t="str">
        <f>IF(Table3[[#This Row],[Planned Programmatic Changes and Rationale ]]="", "", Table3[[#This Row],[Planned Programmatic Changes and Rationale ]])</f>
        <v/>
      </c>
      <c r="G55" s="32" t="str">
        <f>IF(Table3[[#This Row],[Planned Data Collection Changes and Rationale]]="", "", Table3[[#This Row],[Planned Data Collection Changes and Rationale]])</f>
        <v/>
      </c>
      <c r="H55" s="33"/>
      <c r="I55" s="33"/>
    </row>
    <row r="56" spans="1:9" x14ac:dyDescent="0.25">
      <c r="A56" s="10" t="str">
        <f>IF(Table3[[#This Row],[Domain]]="", "", Table3[[#This Row],[Domain]])</f>
        <v/>
      </c>
      <c r="B56" s="10" t="str">
        <f>IF(Table3[[#This Row],[Objective Assessment]]="", "", Table3[[#This Row],[Objective Assessment]])</f>
        <v/>
      </c>
      <c r="C56" s="10" t="str">
        <f>IF(Table3[[#This Row],[Grade Levels Served]]="", "", Table3[[#This Row],[Grade Levels Served]])</f>
        <v/>
      </c>
      <c r="D56" s="29" t="str">
        <f>IF(Table3[[#This Row],[Benchmark]]="", "", Table3[[#This Row],[Benchmark]])</f>
        <v/>
      </c>
      <c r="E56" s="29" t="str">
        <f>IF(Table3[[#This Row],[% Meeting Standard of Success: 
Mid-Year Progress ]]="", "", Table3[[#This Row],[% Meeting Standard of Success: 
Mid-Year Progress ]])</f>
        <v/>
      </c>
      <c r="F56" s="32" t="str">
        <f>IF(Table3[[#This Row],[Planned Programmatic Changes and Rationale ]]="", "", Table3[[#This Row],[Planned Programmatic Changes and Rationale ]])</f>
        <v/>
      </c>
      <c r="G56" s="32" t="str">
        <f>IF(Table3[[#This Row],[Planned Data Collection Changes and Rationale]]="", "", Table3[[#This Row],[Planned Data Collection Changes and Rationale]])</f>
        <v/>
      </c>
      <c r="H56" s="33"/>
      <c r="I56" s="33"/>
    </row>
    <row r="57" spans="1:9" x14ac:dyDescent="0.25">
      <c r="A57" s="10" t="str">
        <f>IF(Table3[[#This Row],[Domain]]="", "", Table3[[#This Row],[Domain]])</f>
        <v/>
      </c>
      <c r="B57" s="10" t="str">
        <f>IF(Table3[[#This Row],[Objective Assessment]]="", "", Table3[[#This Row],[Objective Assessment]])</f>
        <v/>
      </c>
      <c r="C57" s="10" t="str">
        <f>IF(Table3[[#This Row],[Grade Levels Served]]="", "", Table3[[#This Row],[Grade Levels Served]])</f>
        <v/>
      </c>
      <c r="D57" s="29" t="str">
        <f>IF(Table3[[#This Row],[Benchmark]]="", "", Table3[[#This Row],[Benchmark]])</f>
        <v/>
      </c>
      <c r="E57" s="29" t="str">
        <f>IF(Table3[[#This Row],[% Meeting Standard of Success: 
Mid-Year Progress ]]="", "", Table3[[#This Row],[% Meeting Standard of Success: 
Mid-Year Progress ]])</f>
        <v/>
      </c>
      <c r="F57" s="32" t="str">
        <f>IF(Table3[[#This Row],[Planned Programmatic Changes and Rationale ]]="", "", Table3[[#This Row],[Planned Programmatic Changes and Rationale ]])</f>
        <v/>
      </c>
      <c r="G57" s="32" t="str">
        <f>IF(Table3[[#This Row],[Planned Data Collection Changes and Rationale]]="", "", Table3[[#This Row],[Planned Data Collection Changes and Rationale]])</f>
        <v/>
      </c>
      <c r="H57" s="33"/>
      <c r="I57" s="33"/>
    </row>
    <row r="58" spans="1:9" x14ac:dyDescent="0.25">
      <c r="A58" s="10" t="str">
        <f>IF(Table3[[#This Row],[Domain]]="", "", Table3[[#This Row],[Domain]])</f>
        <v/>
      </c>
      <c r="B58" s="10" t="str">
        <f>IF(Table3[[#This Row],[Objective Assessment]]="", "", Table3[[#This Row],[Objective Assessment]])</f>
        <v/>
      </c>
      <c r="C58" s="10" t="str">
        <f>IF(Table3[[#This Row],[Grade Levels Served]]="", "", Table3[[#This Row],[Grade Levels Served]])</f>
        <v/>
      </c>
      <c r="D58" s="29" t="str">
        <f>IF(Table3[[#This Row],[Benchmark]]="", "", Table3[[#This Row],[Benchmark]])</f>
        <v/>
      </c>
      <c r="E58" s="29" t="str">
        <f>IF(Table3[[#This Row],[% Meeting Standard of Success: 
Mid-Year Progress ]]="", "", Table3[[#This Row],[% Meeting Standard of Success: 
Mid-Year Progress ]])</f>
        <v/>
      </c>
      <c r="F58" s="32" t="str">
        <f>IF(Table3[[#This Row],[Planned Programmatic Changes and Rationale ]]="", "", Table3[[#This Row],[Planned Programmatic Changes and Rationale ]])</f>
        <v/>
      </c>
      <c r="G58" s="32" t="str">
        <f>IF(Table3[[#This Row],[Planned Data Collection Changes and Rationale]]="", "", Table3[[#This Row],[Planned Data Collection Changes and Rationale]])</f>
        <v/>
      </c>
      <c r="H58" s="33"/>
      <c r="I58" s="33"/>
    </row>
    <row r="59" spans="1:9" x14ac:dyDescent="0.25">
      <c r="A59" s="10" t="str">
        <f>IF(Table3[[#This Row],[Domain]]="", "", Table3[[#This Row],[Domain]])</f>
        <v/>
      </c>
      <c r="B59" s="10" t="str">
        <f>IF(Table3[[#This Row],[Objective Assessment]]="", "", Table3[[#This Row],[Objective Assessment]])</f>
        <v/>
      </c>
      <c r="C59" s="10" t="str">
        <f>IF(Table3[[#This Row],[Grade Levels Served]]="", "", Table3[[#This Row],[Grade Levels Served]])</f>
        <v/>
      </c>
      <c r="D59" s="29" t="str">
        <f>IF(Table3[[#This Row],[Benchmark]]="", "", Table3[[#This Row],[Benchmark]])</f>
        <v/>
      </c>
      <c r="E59" s="29" t="str">
        <f>IF(Table3[[#This Row],[% Meeting Standard of Success: 
Mid-Year Progress ]]="", "", Table3[[#This Row],[% Meeting Standard of Success: 
Mid-Year Progress ]])</f>
        <v/>
      </c>
      <c r="F59" s="32" t="str">
        <f>IF(Table3[[#This Row],[Planned Programmatic Changes and Rationale ]]="", "", Table3[[#This Row],[Planned Programmatic Changes and Rationale ]])</f>
        <v/>
      </c>
      <c r="G59" s="32" t="str">
        <f>IF(Table3[[#This Row],[Planned Data Collection Changes and Rationale]]="", "", Table3[[#This Row],[Planned Data Collection Changes and Rationale]])</f>
        <v/>
      </c>
      <c r="H59" s="33"/>
      <c r="I59" s="33"/>
    </row>
    <row r="60" spans="1:9" x14ac:dyDescent="0.25">
      <c r="A60" s="10" t="str">
        <f>IF(Table3[[#This Row],[Domain]]="", "", Table3[[#This Row],[Domain]])</f>
        <v/>
      </c>
      <c r="B60" s="10" t="str">
        <f>IF(Table3[[#This Row],[Objective Assessment]]="", "", Table3[[#This Row],[Objective Assessment]])</f>
        <v/>
      </c>
      <c r="C60" s="10" t="str">
        <f>IF(Table3[[#This Row],[Grade Levels Served]]="", "", Table3[[#This Row],[Grade Levels Served]])</f>
        <v/>
      </c>
      <c r="D60" s="29" t="str">
        <f>IF(Table3[[#This Row],[Benchmark]]="", "", Table3[[#This Row],[Benchmark]])</f>
        <v/>
      </c>
      <c r="E60" s="29" t="str">
        <f>IF(Table3[[#This Row],[% Meeting Standard of Success: 
Mid-Year Progress ]]="", "", Table3[[#This Row],[% Meeting Standard of Success: 
Mid-Year Progress ]])</f>
        <v/>
      </c>
      <c r="F60" s="32" t="str">
        <f>IF(Table3[[#This Row],[Planned Programmatic Changes and Rationale ]]="", "", Table3[[#This Row],[Planned Programmatic Changes and Rationale ]])</f>
        <v/>
      </c>
      <c r="G60" s="32" t="str">
        <f>IF(Table3[[#This Row],[Planned Data Collection Changes and Rationale]]="", "", Table3[[#This Row],[Planned Data Collection Changes and Rationale]])</f>
        <v/>
      </c>
      <c r="H60" s="33"/>
      <c r="I60" s="33"/>
    </row>
    <row r="61" spans="1:9" x14ac:dyDescent="0.25">
      <c r="A61" s="10" t="str">
        <f>IF(Table3[[#This Row],[Domain]]="", "", Table3[[#This Row],[Domain]])</f>
        <v/>
      </c>
      <c r="B61" s="10" t="str">
        <f>IF(Table3[[#This Row],[Objective Assessment]]="", "", Table3[[#This Row],[Objective Assessment]])</f>
        <v/>
      </c>
      <c r="C61" s="10" t="str">
        <f>IF(Table3[[#This Row],[Grade Levels Served]]="", "", Table3[[#This Row],[Grade Levels Served]])</f>
        <v/>
      </c>
      <c r="D61" s="29" t="str">
        <f>IF(Table3[[#This Row],[Benchmark]]="", "", Table3[[#This Row],[Benchmark]])</f>
        <v/>
      </c>
      <c r="E61" s="29" t="str">
        <f>IF(Table3[[#This Row],[% Meeting Standard of Success: 
Mid-Year Progress ]]="", "", Table3[[#This Row],[% Meeting Standard of Success: 
Mid-Year Progress ]])</f>
        <v/>
      </c>
      <c r="F61" s="32" t="str">
        <f>IF(Table3[[#This Row],[Planned Programmatic Changes and Rationale ]]="", "", Table3[[#This Row],[Planned Programmatic Changes and Rationale ]])</f>
        <v/>
      </c>
      <c r="G61" s="32" t="str">
        <f>IF(Table3[[#This Row],[Planned Data Collection Changes and Rationale]]="", "", Table3[[#This Row],[Planned Data Collection Changes and Rationale]])</f>
        <v/>
      </c>
      <c r="H61" s="33"/>
      <c r="I61" s="33"/>
    </row>
    <row r="62" spans="1:9" x14ac:dyDescent="0.25">
      <c r="A62" s="10" t="str">
        <f>IF(Table3[[#This Row],[Domain]]="", "", Table3[[#This Row],[Domain]])</f>
        <v/>
      </c>
      <c r="B62" s="10" t="str">
        <f>IF(Table3[[#This Row],[Objective Assessment]]="", "", Table3[[#This Row],[Objective Assessment]])</f>
        <v/>
      </c>
      <c r="C62" s="10" t="str">
        <f>IF(Table3[[#This Row],[Grade Levels Served]]="", "", Table3[[#This Row],[Grade Levels Served]])</f>
        <v/>
      </c>
      <c r="D62" s="29" t="str">
        <f>IF(Table3[[#This Row],[Benchmark]]="", "", Table3[[#This Row],[Benchmark]])</f>
        <v/>
      </c>
      <c r="E62" s="29" t="str">
        <f>IF(Table3[[#This Row],[% Meeting Standard of Success: 
Mid-Year Progress ]]="", "", Table3[[#This Row],[% Meeting Standard of Success: 
Mid-Year Progress ]])</f>
        <v/>
      </c>
      <c r="F62" s="32" t="str">
        <f>IF(Table3[[#This Row],[Planned Programmatic Changes and Rationale ]]="", "", Table3[[#This Row],[Planned Programmatic Changes and Rationale ]])</f>
        <v/>
      </c>
      <c r="G62" s="32" t="str">
        <f>IF(Table3[[#This Row],[Planned Data Collection Changes and Rationale]]="", "", Table3[[#This Row],[Planned Data Collection Changes and Rationale]])</f>
        <v/>
      </c>
      <c r="H62" s="33"/>
      <c r="I62" s="33"/>
    </row>
    <row r="63" spans="1:9" x14ac:dyDescent="0.25">
      <c r="A63" s="10" t="str">
        <f>IF(Table3[[#This Row],[Domain]]="", "", Table3[[#This Row],[Domain]])</f>
        <v/>
      </c>
      <c r="B63" s="10" t="str">
        <f>IF(Table3[[#This Row],[Objective Assessment]]="", "", Table3[[#This Row],[Objective Assessment]])</f>
        <v/>
      </c>
      <c r="C63" s="10" t="str">
        <f>IF(Table3[[#This Row],[Grade Levels Served]]="", "", Table3[[#This Row],[Grade Levels Served]])</f>
        <v/>
      </c>
      <c r="D63" s="29" t="str">
        <f>IF(Table3[[#This Row],[Benchmark]]="", "", Table3[[#This Row],[Benchmark]])</f>
        <v/>
      </c>
      <c r="E63" s="29" t="str">
        <f>IF(Table3[[#This Row],[% Meeting Standard of Success: 
Mid-Year Progress ]]="", "", Table3[[#This Row],[% Meeting Standard of Success: 
Mid-Year Progress ]])</f>
        <v/>
      </c>
      <c r="F63" s="32" t="str">
        <f>IF(Table3[[#This Row],[Planned Programmatic Changes and Rationale ]]="", "", Table3[[#This Row],[Planned Programmatic Changes and Rationale ]])</f>
        <v/>
      </c>
      <c r="G63" s="32" t="str">
        <f>IF(Table3[[#This Row],[Planned Data Collection Changes and Rationale]]="", "", Table3[[#This Row],[Planned Data Collection Changes and Rationale]])</f>
        <v/>
      </c>
      <c r="H63" s="33"/>
      <c r="I63" s="33"/>
    </row>
    <row r="64" spans="1:9" x14ac:dyDescent="0.25">
      <c r="A64" s="10" t="str">
        <f>IF(Table3[[#This Row],[Domain]]="", "", Table3[[#This Row],[Domain]])</f>
        <v/>
      </c>
      <c r="B64" s="10" t="str">
        <f>IF(Table3[[#This Row],[Objective Assessment]]="", "", Table3[[#This Row],[Objective Assessment]])</f>
        <v/>
      </c>
      <c r="C64" s="10" t="str">
        <f>IF(Table3[[#This Row],[Grade Levels Served]]="", "", Table3[[#This Row],[Grade Levels Served]])</f>
        <v/>
      </c>
      <c r="D64" s="29" t="str">
        <f>IF(Table3[[#This Row],[Benchmark]]="", "", Table3[[#This Row],[Benchmark]])</f>
        <v/>
      </c>
      <c r="E64" s="29" t="str">
        <f>IF(Table3[[#This Row],[% Meeting Standard of Success: 
Mid-Year Progress ]]="", "", Table3[[#This Row],[% Meeting Standard of Success: 
Mid-Year Progress ]])</f>
        <v/>
      </c>
      <c r="F64" s="32" t="str">
        <f>IF(Table3[[#This Row],[Planned Programmatic Changes and Rationale ]]="", "", Table3[[#This Row],[Planned Programmatic Changes and Rationale ]])</f>
        <v/>
      </c>
      <c r="G64" s="32" t="str">
        <f>IF(Table3[[#This Row],[Planned Data Collection Changes and Rationale]]="", "", Table3[[#This Row],[Planned Data Collection Changes and Rationale]])</f>
        <v/>
      </c>
      <c r="H64" s="33"/>
      <c r="I64" s="33"/>
    </row>
    <row r="65" spans="1:9" x14ac:dyDescent="0.25">
      <c r="A65" s="10" t="str">
        <f>IF(Table3[[#This Row],[Domain]]="", "", Table3[[#This Row],[Domain]])</f>
        <v/>
      </c>
      <c r="B65" s="10" t="str">
        <f>IF(Table3[[#This Row],[Objective Assessment]]="", "", Table3[[#This Row],[Objective Assessment]])</f>
        <v/>
      </c>
      <c r="C65" s="10" t="str">
        <f>IF(Table3[[#This Row],[Grade Levels Served]]="", "", Table3[[#This Row],[Grade Levels Served]])</f>
        <v/>
      </c>
      <c r="D65" s="29" t="str">
        <f>IF(Table3[[#This Row],[Benchmark]]="", "", Table3[[#This Row],[Benchmark]])</f>
        <v/>
      </c>
      <c r="E65" s="29" t="str">
        <f>IF(Table3[[#This Row],[% Meeting Standard of Success: 
Mid-Year Progress ]]="", "", Table3[[#This Row],[% Meeting Standard of Success: 
Mid-Year Progress ]])</f>
        <v/>
      </c>
      <c r="F65" s="32" t="str">
        <f>IF(Table3[[#This Row],[Planned Programmatic Changes and Rationale ]]="", "", Table3[[#This Row],[Planned Programmatic Changes and Rationale ]])</f>
        <v/>
      </c>
      <c r="G65" s="32" t="str">
        <f>IF(Table3[[#This Row],[Planned Data Collection Changes and Rationale]]="", "", Table3[[#This Row],[Planned Data Collection Changes and Rationale]])</f>
        <v/>
      </c>
      <c r="H65" s="33"/>
      <c r="I65" s="33"/>
    </row>
    <row r="66" spans="1:9" x14ac:dyDescent="0.25">
      <c r="A66" s="10" t="str">
        <f>IF(Table3[[#This Row],[Domain]]="", "", Table3[[#This Row],[Domain]])</f>
        <v/>
      </c>
      <c r="B66" s="10" t="str">
        <f>IF(Table3[[#This Row],[Objective Assessment]]="", "", Table3[[#This Row],[Objective Assessment]])</f>
        <v/>
      </c>
      <c r="C66" s="10" t="str">
        <f>IF(Table3[[#This Row],[Grade Levels Served]]="", "", Table3[[#This Row],[Grade Levels Served]])</f>
        <v/>
      </c>
      <c r="D66" s="29" t="str">
        <f>IF(Table3[[#This Row],[Benchmark]]="", "", Table3[[#This Row],[Benchmark]])</f>
        <v/>
      </c>
      <c r="E66" s="29" t="str">
        <f>IF(Table3[[#This Row],[% Meeting Standard of Success: 
Mid-Year Progress ]]="", "", Table3[[#This Row],[% Meeting Standard of Success: 
Mid-Year Progress ]])</f>
        <v/>
      </c>
      <c r="F66" s="32" t="str">
        <f>IF(Table3[[#This Row],[Planned Programmatic Changes and Rationale ]]="", "", Table3[[#This Row],[Planned Programmatic Changes and Rationale ]])</f>
        <v/>
      </c>
      <c r="G66" s="32" t="str">
        <f>IF(Table3[[#This Row],[Planned Data Collection Changes and Rationale]]="", "", Table3[[#This Row],[Planned Data Collection Changes and Rationale]])</f>
        <v/>
      </c>
      <c r="H66" s="33"/>
      <c r="I66" s="33"/>
    </row>
    <row r="67" spans="1:9" x14ac:dyDescent="0.25">
      <c r="A67" s="10" t="str">
        <f>IF(Table3[[#This Row],[Domain]]="", "", Table3[[#This Row],[Domain]])</f>
        <v/>
      </c>
      <c r="B67" s="10" t="str">
        <f>IF(Table3[[#This Row],[Objective Assessment]]="", "", Table3[[#This Row],[Objective Assessment]])</f>
        <v/>
      </c>
      <c r="C67" s="10" t="str">
        <f>IF(Table3[[#This Row],[Grade Levels Served]]="", "", Table3[[#This Row],[Grade Levels Served]])</f>
        <v/>
      </c>
      <c r="D67" s="29" t="str">
        <f>IF(Table3[[#This Row],[Benchmark]]="", "", Table3[[#This Row],[Benchmark]])</f>
        <v/>
      </c>
      <c r="E67" s="29" t="str">
        <f>IF(Table3[[#This Row],[% Meeting Standard of Success: 
Mid-Year Progress ]]="", "", Table3[[#This Row],[% Meeting Standard of Success: 
Mid-Year Progress ]])</f>
        <v/>
      </c>
      <c r="F67" s="32" t="str">
        <f>IF(Table3[[#This Row],[Planned Programmatic Changes and Rationale ]]="", "", Table3[[#This Row],[Planned Programmatic Changes and Rationale ]])</f>
        <v/>
      </c>
      <c r="G67" s="32" t="str">
        <f>IF(Table3[[#This Row],[Planned Data Collection Changes and Rationale]]="", "", Table3[[#This Row],[Planned Data Collection Changes and Rationale]])</f>
        <v/>
      </c>
      <c r="H67" s="33"/>
      <c r="I67" s="33"/>
    </row>
    <row r="68" spans="1:9" x14ac:dyDescent="0.25">
      <c r="A68" s="10" t="str">
        <f>IF(Table3[[#This Row],[Domain]]="", "", Table3[[#This Row],[Domain]])</f>
        <v/>
      </c>
      <c r="B68" s="10" t="str">
        <f>IF(Table3[[#This Row],[Objective Assessment]]="", "", Table3[[#This Row],[Objective Assessment]])</f>
        <v/>
      </c>
      <c r="C68" s="10" t="str">
        <f>IF(Table3[[#This Row],[Grade Levels Served]]="", "", Table3[[#This Row],[Grade Levels Served]])</f>
        <v/>
      </c>
      <c r="D68" s="29" t="str">
        <f>IF(Table3[[#This Row],[Benchmark]]="", "", Table3[[#This Row],[Benchmark]])</f>
        <v/>
      </c>
      <c r="E68" s="29" t="str">
        <f>IF(Table3[[#This Row],[% Meeting Standard of Success: 
Mid-Year Progress ]]="", "", Table3[[#This Row],[% Meeting Standard of Success: 
Mid-Year Progress ]])</f>
        <v/>
      </c>
      <c r="F68" s="32" t="str">
        <f>IF(Table3[[#This Row],[Planned Programmatic Changes and Rationale ]]="", "", Table3[[#This Row],[Planned Programmatic Changes and Rationale ]])</f>
        <v/>
      </c>
      <c r="G68" s="32" t="str">
        <f>IF(Table3[[#This Row],[Planned Data Collection Changes and Rationale]]="", "", Table3[[#This Row],[Planned Data Collection Changes and Rationale]])</f>
        <v/>
      </c>
      <c r="H68" s="33"/>
      <c r="I68" s="33"/>
    </row>
    <row r="69" spans="1:9" x14ac:dyDescent="0.25">
      <c r="A69" s="10" t="str">
        <f>IF(Table3[[#This Row],[Domain]]="", "", Table3[[#This Row],[Domain]])</f>
        <v/>
      </c>
      <c r="B69" s="10" t="str">
        <f>IF(Table3[[#This Row],[Objective Assessment]]="", "", Table3[[#This Row],[Objective Assessment]])</f>
        <v/>
      </c>
      <c r="C69" s="10" t="str">
        <f>IF(Table3[[#This Row],[Grade Levels Served]]="", "", Table3[[#This Row],[Grade Levels Served]])</f>
        <v/>
      </c>
      <c r="D69" s="29" t="str">
        <f>IF(Table3[[#This Row],[Benchmark]]="", "", Table3[[#This Row],[Benchmark]])</f>
        <v/>
      </c>
      <c r="E69" s="29" t="str">
        <f>IF(Table3[[#This Row],[% Meeting Standard of Success: 
Mid-Year Progress ]]="", "", Table3[[#This Row],[% Meeting Standard of Success: 
Mid-Year Progress ]])</f>
        <v/>
      </c>
      <c r="F69" s="32" t="str">
        <f>IF(Table3[[#This Row],[Planned Programmatic Changes and Rationale ]]="", "", Table3[[#This Row],[Planned Programmatic Changes and Rationale ]])</f>
        <v/>
      </c>
      <c r="G69" s="32" t="str">
        <f>IF(Table3[[#This Row],[Planned Data Collection Changes and Rationale]]="", "", Table3[[#This Row],[Planned Data Collection Changes and Rationale]])</f>
        <v/>
      </c>
      <c r="H69" s="33"/>
      <c r="I69" s="33"/>
    </row>
    <row r="70" spans="1:9" x14ac:dyDescent="0.25">
      <c r="A70" s="10" t="str">
        <f>IF(Table3[[#This Row],[Domain]]="", "", Table3[[#This Row],[Domain]])</f>
        <v/>
      </c>
      <c r="B70" s="10" t="str">
        <f>IF(Table3[[#This Row],[Objective Assessment]]="", "", Table3[[#This Row],[Objective Assessment]])</f>
        <v/>
      </c>
      <c r="C70" s="10" t="str">
        <f>IF(Table3[[#This Row],[Grade Levels Served]]="", "", Table3[[#This Row],[Grade Levels Served]])</f>
        <v/>
      </c>
      <c r="D70" s="29" t="str">
        <f>IF(Table3[[#This Row],[Benchmark]]="", "", Table3[[#This Row],[Benchmark]])</f>
        <v/>
      </c>
      <c r="E70" s="29" t="str">
        <f>IF(Table3[[#This Row],[% Meeting Standard of Success: 
Mid-Year Progress ]]="", "", Table3[[#This Row],[% Meeting Standard of Success: 
Mid-Year Progress ]])</f>
        <v/>
      </c>
      <c r="F70" s="32" t="str">
        <f>IF(Table3[[#This Row],[Planned Programmatic Changes and Rationale ]]="", "", Table3[[#This Row],[Planned Programmatic Changes and Rationale ]])</f>
        <v/>
      </c>
      <c r="G70" s="32" t="str">
        <f>IF(Table3[[#This Row],[Planned Data Collection Changes and Rationale]]="", "", Table3[[#This Row],[Planned Data Collection Changes and Rationale]])</f>
        <v/>
      </c>
      <c r="H70" s="33"/>
      <c r="I70" s="33"/>
    </row>
    <row r="71" spans="1:9" x14ac:dyDescent="0.25">
      <c r="A71" s="10" t="str">
        <f>IF(Table3[[#This Row],[Domain]]="", "", Table3[[#This Row],[Domain]])</f>
        <v/>
      </c>
      <c r="B71" s="10" t="str">
        <f>IF(Table3[[#This Row],[Objective Assessment]]="", "", Table3[[#This Row],[Objective Assessment]])</f>
        <v/>
      </c>
      <c r="C71" s="10" t="str">
        <f>IF(Table3[[#This Row],[Grade Levels Served]]="", "", Table3[[#This Row],[Grade Levels Served]])</f>
        <v/>
      </c>
      <c r="D71" s="29" t="str">
        <f>IF(Table3[[#This Row],[Benchmark]]="", "", Table3[[#This Row],[Benchmark]])</f>
        <v/>
      </c>
      <c r="E71" s="29" t="str">
        <f>IF(Table3[[#This Row],[% Meeting Standard of Success: 
Mid-Year Progress ]]="", "", Table3[[#This Row],[% Meeting Standard of Success: 
Mid-Year Progress ]])</f>
        <v/>
      </c>
      <c r="F71" s="32" t="str">
        <f>IF(Table3[[#This Row],[Planned Programmatic Changes and Rationale ]]="", "", Table3[[#This Row],[Planned Programmatic Changes and Rationale ]])</f>
        <v/>
      </c>
      <c r="G71" s="32" t="str">
        <f>IF(Table3[[#This Row],[Planned Data Collection Changes and Rationale]]="", "", Table3[[#This Row],[Planned Data Collection Changes and Rationale]])</f>
        <v/>
      </c>
      <c r="H71" s="33"/>
      <c r="I71" s="33"/>
    </row>
    <row r="72" spans="1:9" x14ac:dyDescent="0.25">
      <c r="A72" s="10" t="str">
        <f>IF(Table3[[#This Row],[Domain]]="", "", Table3[[#This Row],[Domain]])</f>
        <v/>
      </c>
      <c r="B72" s="10" t="str">
        <f>IF(Table3[[#This Row],[Objective Assessment]]="", "", Table3[[#This Row],[Objective Assessment]])</f>
        <v/>
      </c>
      <c r="C72" s="10" t="str">
        <f>IF(Table3[[#This Row],[Grade Levels Served]]="", "", Table3[[#This Row],[Grade Levels Served]])</f>
        <v/>
      </c>
      <c r="D72" s="29" t="str">
        <f>IF(Table3[[#This Row],[Benchmark]]="", "", Table3[[#This Row],[Benchmark]])</f>
        <v/>
      </c>
      <c r="E72" s="29" t="str">
        <f>IF(Table3[[#This Row],[% Meeting Standard of Success: 
Mid-Year Progress ]]="", "", Table3[[#This Row],[% Meeting Standard of Success: 
Mid-Year Progress ]])</f>
        <v/>
      </c>
      <c r="F72" s="32" t="str">
        <f>IF(Table3[[#This Row],[Planned Programmatic Changes and Rationale ]]="", "", Table3[[#This Row],[Planned Programmatic Changes and Rationale ]])</f>
        <v/>
      </c>
      <c r="G72" s="32" t="str">
        <f>IF(Table3[[#This Row],[Planned Data Collection Changes and Rationale]]="", "", Table3[[#This Row],[Planned Data Collection Changes and Rationale]])</f>
        <v/>
      </c>
      <c r="H72" s="33"/>
      <c r="I72" s="33"/>
    </row>
    <row r="73" spans="1:9" x14ac:dyDescent="0.25">
      <c r="A73" s="10" t="str">
        <f>IF(Table3[[#This Row],[Domain]]="", "", Table3[[#This Row],[Domain]])</f>
        <v/>
      </c>
      <c r="B73" s="10" t="str">
        <f>IF(Table3[[#This Row],[Objective Assessment]]="", "", Table3[[#This Row],[Objective Assessment]])</f>
        <v/>
      </c>
      <c r="C73" s="10" t="str">
        <f>IF(Table3[[#This Row],[Grade Levels Served]]="", "", Table3[[#This Row],[Grade Levels Served]])</f>
        <v/>
      </c>
      <c r="D73" s="29" t="str">
        <f>IF(Table3[[#This Row],[Benchmark]]="", "", Table3[[#This Row],[Benchmark]])</f>
        <v/>
      </c>
      <c r="E73" s="29" t="str">
        <f>IF(Table3[[#This Row],[% Meeting Standard of Success: 
Mid-Year Progress ]]="", "", Table3[[#This Row],[% Meeting Standard of Success: 
Mid-Year Progress ]])</f>
        <v/>
      </c>
      <c r="F73" s="32" t="str">
        <f>IF(Table3[[#This Row],[Planned Programmatic Changes and Rationale ]]="", "", Table3[[#This Row],[Planned Programmatic Changes and Rationale ]])</f>
        <v/>
      </c>
      <c r="G73" s="32" t="str">
        <f>IF(Table3[[#This Row],[Planned Data Collection Changes and Rationale]]="", "", Table3[[#This Row],[Planned Data Collection Changes and Rationale]])</f>
        <v/>
      </c>
      <c r="H73" s="33"/>
      <c r="I73" s="33"/>
    </row>
    <row r="74" spans="1:9" x14ac:dyDescent="0.25">
      <c r="A74" s="10" t="str">
        <f>IF(Table3[[#This Row],[Domain]]="", "", Table3[[#This Row],[Domain]])</f>
        <v/>
      </c>
      <c r="B74" s="10" t="str">
        <f>IF(Table3[[#This Row],[Objective Assessment]]="", "", Table3[[#This Row],[Objective Assessment]])</f>
        <v/>
      </c>
      <c r="C74" s="10" t="str">
        <f>IF(Table3[[#This Row],[Grade Levels Served]]="", "", Table3[[#This Row],[Grade Levels Served]])</f>
        <v/>
      </c>
      <c r="D74" s="29" t="str">
        <f>IF(Table3[[#This Row],[Benchmark]]="", "", Table3[[#This Row],[Benchmark]])</f>
        <v/>
      </c>
      <c r="E74" s="29" t="str">
        <f>IF(Table3[[#This Row],[% Meeting Standard of Success: 
Mid-Year Progress ]]="", "", Table3[[#This Row],[% Meeting Standard of Success: 
Mid-Year Progress ]])</f>
        <v/>
      </c>
      <c r="F74" s="32" t="str">
        <f>IF(Table3[[#This Row],[Planned Programmatic Changes and Rationale ]]="", "", Table3[[#This Row],[Planned Programmatic Changes and Rationale ]])</f>
        <v/>
      </c>
      <c r="G74" s="32" t="str">
        <f>IF(Table3[[#This Row],[Planned Data Collection Changes and Rationale]]="", "", Table3[[#This Row],[Planned Data Collection Changes and Rationale]])</f>
        <v/>
      </c>
      <c r="H74" s="33"/>
      <c r="I74" s="33"/>
    </row>
    <row r="75" spans="1:9" x14ac:dyDescent="0.25">
      <c r="A75" s="10" t="str">
        <f>IF(Table3[[#This Row],[Domain]]="", "", Table3[[#This Row],[Domain]])</f>
        <v/>
      </c>
      <c r="B75" s="10" t="str">
        <f>IF(Table3[[#This Row],[Objective Assessment]]="", "", Table3[[#This Row],[Objective Assessment]])</f>
        <v/>
      </c>
      <c r="C75" s="10" t="str">
        <f>IF(Table3[[#This Row],[Grade Levels Served]]="", "", Table3[[#This Row],[Grade Levels Served]])</f>
        <v/>
      </c>
      <c r="D75" s="29" t="str">
        <f>IF(Table3[[#This Row],[Benchmark]]="", "", Table3[[#This Row],[Benchmark]])</f>
        <v/>
      </c>
      <c r="E75" s="29" t="str">
        <f>IF(Table3[[#This Row],[% Meeting Standard of Success: 
Mid-Year Progress ]]="", "", Table3[[#This Row],[% Meeting Standard of Success: 
Mid-Year Progress ]])</f>
        <v/>
      </c>
      <c r="F75" s="32" t="str">
        <f>IF(Table3[[#This Row],[Planned Programmatic Changes and Rationale ]]="", "", Table3[[#This Row],[Planned Programmatic Changes and Rationale ]])</f>
        <v/>
      </c>
      <c r="G75" s="32" t="str">
        <f>IF(Table3[[#This Row],[Planned Data Collection Changes and Rationale]]="", "", Table3[[#This Row],[Planned Data Collection Changes and Rationale]])</f>
        <v/>
      </c>
      <c r="H75" s="33"/>
      <c r="I75" s="33"/>
    </row>
    <row r="76" spans="1:9" x14ac:dyDescent="0.25">
      <c r="A76" s="10" t="str">
        <f>IF(Table3[[#This Row],[Domain]]="", "", Table3[[#This Row],[Domain]])</f>
        <v/>
      </c>
      <c r="B76" s="10" t="str">
        <f>IF(Table3[[#This Row],[Objective Assessment]]="", "", Table3[[#This Row],[Objective Assessment]])</f>
        <v/>
      </c>
      <c r="C76" s="10" t="str">
        <f>IF(Table3[[#This Row],[Grade Levels Served]]="", "", Table3[[#This Row],[Grade Levels Served]])</f>
        <v/>
      </c>
      <c r="D76" s="29" t="str">
        <f>IF(Table3[[#This Row],[Benchmark]]="", "", Table3[[#This Row],[Benchmark]])</f>
        <v/>
      </c>
      <c r="E76" s="29" t="str">
        <f>IF(Table3[[#This Row],[% Meeting Standard of Success: 
Mid-Year Progress ]]="", "", Table3[[#This Row],[% Meeting Standard of Success: 
Mid-Year Progress ]])</f>
        <v/>
      </c>
      <c r="F76" s="32" t="str">
        <f>IF(Table3[[#This Row],[Planned Programmatic Changes and Rationale ]]="", "", Table3[[#This Row],[Planned Programmatic Changes and Rationale ]])</f>
        <v/>
      </c>
      <c r="G76" s="32" t="str">
        <f>IF(Table3[[#This Row],[Planned Data Collection Changes and Rationale]]="", "", Table3[[#This Row],[Planned Data Collection Changes and Rationale]])</f>
        <v/>
      </c>
      <c r="H76" s="33"/>
      <c r="I76" s="33"/>
    </row>
    <row r="77" spans="1:9" x14ac:dyDescent="0.25">
      <c r="A77" s="10" t="str">
        <f>IF(Table3[[#This Row],[Domain]]="", "", Table3[[#This Row],[Domain]])</f>
        <v/>
      </c>
      <c r="B77" s="10" t="str">
        <f>IF(Table3[[#This Row],[Objective Assessment]]="", "", Table3[[#This Row],[Objective Assessment]])</f>
        <v/>
      </c>
      <c r="C77" s="10" t="str">
        <f>IF(Table3[[#This Row],[Grade Levels Served]]="", "", Table3[[#This Row],[Grade Levels Served]])</f>
        <v/>
      </c>
      <c r="D77" s="29" t="str">
        <f>IF(Table3[[#This Row],[Benchmark]]="", "", Table3[[#This Row],[Benchmark]])</f>
        <v/>
      </c>
      <c r="E77" s="29" t="str">
        <f>IF(Table3[[#This Row],[% Meeting Standard of Success: 
Mid-Year Progress ]]="", "", Table3[[#This Row],[% Meeting Standard of Success: 
Mid-Year Progress ]])</f>
        <v/>
      </c>
      <c r="F77" s="32" t="str">
        <f>IF(Table3[[#This Row],[Planned Programmatic Changes and Rationale ]]="", "", Table3[[#This Row],[Planned Programmatic Changes and Rationale ]])</f>
        <v/>
      </c>
      <c r="G77" s="32" t="str">
        <f>IF(Table3[[#This Row],[Planned Data Collection Changes and Rationale]]="", "", Table3[[#This Row],[Planned Data Collection Changes and Rationale]])</f>
        <v/>
      </c>
      <c r="H77" s="33"/>
      <c r="I77" s="33"/>
    </row>
    <row r="78" spans="1:9" x14ac:dyDescent="0.25">
      <c r="A78" s="10" t="str">
        <f>IF(Table3[[#This Row],[Domain]]="", "", Table3[[#This Row],[Domain]])</f>
        <v/>
      </c>
      <c r="B78" s="10" t="str">
        <f>IF(Table3[[#This Row],[Objective Assessment]]="", "", Table3[[#This Row],[Objective Assessment]])</f>
        <v/>
      </c>
      <c r="C78" s="10" t="str">
        <f>IF(Table3[[#This Row],[Grade Levels Served]]="", "", Table3[[#This Row],[Grade Levels Served]])</f>
        <v/>
      </c>
      <c r="D78" s="29" t="str">
        <f>IF(Table3[[#This Row],[Benchmark]]="", "", Table3[[#This Row],[Benchmark]])</f>
        <v/>
      </c>
      <c r="E78" s="29" t="str">
        <f>IF(Table3[[#This Row],[% Meeting Standard of Success: 
Mid-Year Progress ]]="", "", Table3[[#This Row],[% Meeting Standard of Success: 
Mid-Year Progress ]])</f>
        <v/>
      </c>
      <c r="F78" s="32" t="str">
        <f>IF(Table3[[#This Row],[Planned Programmatic Changes and Rationale ]]="", "", Table3[[#This Row],[Planned Programmatic Changes and Rationale ]])</f>
        <v/>
      </c>
      <c r="G78" s="32" t="str">
        <f>IF(Table3[[#This Row],[Planned Data Collection Changes and Rationale]]="", "", Table3[[#This Row],[Planned Data Collection Changes and Rationale]])</f>
        <v/>
      </c>
      <c r="H78" s="33"/>
      <c r="I78" s="33"/>
    </row>
    <row r="79" spans="1:9" x14ac:dyDescent="0.25">
      <c r="A79" s="10" t="str">
        <f>IF(Table3[[#This Row],[Domain]]="", "", Table3[[#This Row],[Domain]])</f>
        <v/>
      </c>
      <c r="B79" s="10" t="str">
        <f>IF(Table3[[#This Row],[Objective Assessment]]="", "", Table3[[#This Row],[Objective Assessment]])</f>
        <v/>
      </c>
      <c r="C79" s="10" t="str">
        <f>IF(Table3[[#This Row],[Grade Levels Served]]="", "", Table3[[#This Row],[Grade Levels Served]])</f>
        <v/>
      </c>
      <c r="D79" s="29" t="str">
        <f>IF(Table3[[#This Row],[Benchmark]]="", "", Table3[[#This Row],[Benchmark]])</f>
        <v/>
      </c>
      <c r="E79" s="29" t="str">
        <f>IF(Table3[[#This Row],[% Meeting Standard of Success: 
Mid-Year Progress ]]="", "", Table3[[#This Row],[% Meeting Standard of Success: 
Mid-Year Progress ]])</f>
        <v/>
      </c>
      <c r="F79" s="32" t="str">
        <f>IF(Table3[[#This Row],[Planned Programmatic Changes and Rationale ]]="", "", Table3[[#This Row],[Planned Programmatic Changes and Rationale ]])</f>
        <v/>
      </c>
      <c r="G79" s="32" t="str">
        <f>IF(Table3[[#This Row],[Planned Data Collection Changes and Rationale]]="", "", Table3[[#This Row],[Planned Data Collection Changes and Rationale]])</f>
        <v/>
      </c>
      <c r="H79" s="33"/>
      <c r="I79" s="33"/>
    </row>
    <row r="80" spans="1:9" x14ac:dyDescent="0.25">
      <c r="A80" s="10" t="str">
        <f>IF(Table3[[#This Row],[Domain]]="", "", Table3[[#This Row],[Domain]])</f>
        <v/>
      </c>
      <c r="B80" s="10" t="str">
        <f>IF(Table3[[#This Row],[Objective Assessment]]="", "", Table3[[#This Row],[Objective Assessment]])</f>
        <v/>
      </c>
      <c r="C80" s="10" t="str">
        <f>IF(Table3[[#This Row],[Grade Levels Served]]="", "", Table3[[#This Row],[Grade Levels Served]])</f>
        <v/>
      </c>
      <c r="D80" s="29" t="str">
        <f>IF(Table3[[#This Row],[Benchmark]]="", "", Table3[[#This Row],[Benchmark]])</f>
        <v/>
      </c>
      <c r="E80" s="29" t="str">
        <f>IF(Table3[[#This Row],[% Meeting Standard of Success: 
Mid-Year Progress ]]="", "", Table3[[#This Row],[% Meeting Standard of Success: 
Mid-Year Progress ]])</f>
        <v/>
      </c>
      <c r="F80" s="32" t="str">
        <f>IF(Table3[[#This Row],[Planned Programmatic Changes and Rationale ]]="", "", Table3[[#This Row],[Planned Programmatic Changes and Rationale ]])</f>
        <v/>
      </c>
      <c r="G80" s="32" t="str">
        <f>IF(Table3[[#This Row],[Planned Data Collection Changes and Rationale]]="", "", Table3[[#This Row],[Planned Data Collection Changes and Rationale]])</f>
        <v/>
      </c>
      <c r="H80" s="33"/>
      <c r="I80" s="33"/>
    </row>
    <row r="81" spans="1:9" x14ac:dyDescent="0.25">
      <c r="A81" s="10" t="str">
        <f>IF(Table3[[#This Row],[Domain]]="", "", Table3[[#This Row],[Domain]])</f>
        <v/>
      </c>
      <c r="B81" s="10" t="str">
        <f>IF(Table3[[#This Row],[Objective Assessment]]="", "", Table3[[#This Row],[Objective Assessment]])</f>
        <v/>
      </c>
      <c r="C81" s="10" t="str">
        <f>IF(Table3[[#This Row],[Grade Levels Served]]="", "", Table3[[#This Row],[Grade Levels Served]])</f>
        <v/>
      </c>
      <c r="D81" s="29" t="str">
        <f>IF(Table3[[#This Row],[Benchmark]]="", "", Table3[[#This Row],[Benchmark]])</f>
        <v/>
      </c>
      <c r="E81" s="29" t="str">
        <f>IF(Table3[[#This Row],[% Meeting Standard of Success: 
Mid-Year Progress ]]="", "", Table3[[#This Row],[% Meeting Standard of Success: 
Mid-Year Progress ]])</f>
        <v/>
      </c>
      <c r="F81" s="32" t="str">
        <f>IF(Table3[[#This Row],[Planned Programmatic Changes and Rationale ]]="", "", Table3[[#This Row],[Planned Programmatic Changes and Rationale ]])</f>
        <v/>
      </c>
      <c r="G81" s="32" t="str">
        <f>IF(Table3[[#This Row],[Planned Data Collection Changes and Rationale]]="", "", Table3[[#This Row],[Planned Data Collection Changes and Rationale]])</f>
        <v/>
      </c>
      <c r="H81" s="33"/>
      <c r="I81" s="33"/>
    </row>
    <row r="82" spans="1:9" x14ac:dyDescent="0.25">
      <c r="A82" s="10" t="str">
        <f>IF(Table3[[#This Row],[Domain]]="", "", Table3[[#This Row],[Domain]])</f>
        <v/>
      </c>
      <c r="B82" s="10" t="str">
        <f>IF(Table3[[#This Row],[Objective Assessment]]="", "", Table3[[#This Row],[Objective Assessment]])</f>
        <v/>
      </c>
      <c r="C82" s="10" t="str">
        <f>IF(Table3[[#This Row],[Grade Levels Served]]="", "", Table3[[#This Row],[Grade Levels Served]])</f>
        <v/>
      </c>
      <c r="D82" s="29" t="str">
        <f>IF(Table3[[#This Row],[Benchmark]]="", "", Table3[[#This Row],[Benchmark]])</f>
        <v/>
      </c>
      <c r="E82" s="29" t="str">
        <f>IF(Table3[[#This Row],[% Meeting Standard of Success: 
Mid-Year Progress ]]="", "", Table3[[#This Row],[% Meeting Standard of Success: 
Mid-Year Progress ]])</f>
        <v/>
      </c>
      <c r="F82" s="32" t="str">
        <f>IF(Table3[[#This Row],[Planned Programmatic Changes and Rationale ]]="", "", Table3[[#This Row],[Planned Programmatic Changes and Rationale ]])</f>
        <v/>
      </c>
      <c r="G82" s="32" t="str">
        <f>IF(Table3[[#This Row],[Planned Data Collection Changes and Rationale]]="", "", Table3[[#This Row],[Planned Data Collection Changes and Rationale]])</f>
        <v/>
      </c>
      <c r="H82" s="33"/>
      <c r="I82" s="33"/>
    </row>
    <row r="83" spans="1:9" x14ac:dyDescent="0.25">
      <c r="A83" s="10" t="str">
        <f>IF(Table3[[#This Row],[Domain]]="", "", Table3[[#This Row],[Domain]])</f>
        <v/>
      </c>
      <c r="B83" s="10" t="str">
        <f>IF(Table3[[#This Row],[Objective Assessment]]="", "", Table3[[#This Row],[Objective Assessment]])</f>
        <v/>
      </c>
      <c r="C83" s="10" t="str">
        <f>IF(Table3[[#This Row],[Grade Levels Served]]="", "", Table3[[#This Row],[Grade Levels Served]])</f>
        <v/>
      </c>
      <c r="D83" s="29" t="str">
        <f>IF(Table3[[#This Row],[Benchmark]]="", "", Table3[[#This Row],[Benchmark]])</f>
        <v/>
      </c>
      <c r="E83" s="29" t="str">
        <f>IF(Table3[[#This Row],[% Meeting Standard of Success: 
Mid-Year Progress ]]="", "", Table3[[#This Row],[% Meeting Standard of Success: 
Mid-Year Progress ]])</f>
        <v/>
      </c>
      <c r="F83" s="32" t="str">
        <f>IF(Table3[[#This Row],[Planned Programmatic Changes and Rationale ]]="", "", Table3[[#This Row],[Planned Programmatic Changes and Rationale ]])</f>
        <v/>
      </c>
      <c r="G83" s="32" t="str">
        <f>IF(Table3[[#This Row],[Planned Data Collection Changes and Rationale]]="", "", Table3[[#This Row],[Planned Data Collection Changes and Rationale]])</f>
        <v/>
      </c>
      <c r="H83" s="33"/>
      <c r="I83" s="33"/>
    </row>
    <row r="84" spans="1:9" x14ac:dyDescent="0.25">
      <c r="A84" s="10" t="str">
        <f>IF(Table3[[#This Row],[Domain]]="", "", Table3[[#This Row],[Domain]])</f>
        <v/>
      </c>
      <c r="B84" s="10" t="str">
        <f>IF(Table3[[#This Row],[Objective Assessment]]="", "", Table3[[#This Row],[Objective Assessment]])</f>
        <v/>
      </c>
      <c r="C84" s="10" t="str">
        <f>IF(Table3[[#This Row],[Grade Levels Served]]="", "", Table3[[#This Row],[Grade Levels Served]])</f>
        <v/>
      </c>
      <c r="D84" s="29" t="str">
        <f>IF(Table3[[#This Row],[Benchmark]]="", "", Table3[[#This Row],[Benchmark]])</f>
        <v/>
      </c>
      <c r="E84" s="29" t="str">
        <f>IF(Table3[[#This Row],[% Meeting Standard of Success: 
Mid-Year Progress ]]="", "", Table3[[#This Row],[% Meeting Standard of Success: 
Mid-Year Progress ]])</f>
        <v/>
      </c>
      <c r="F84" s="32" t="str">
        <f>IF(Table3[[#This Row],[Planned Programmatic Changes and Rationale ]]="", "", Table3[[#This Row],[Planned Programmatic Changes and Rationale ]])</f>
        <v/>
      </c>
      <c r="G84" s="32" t="str">
        <f>IF(Table3[[#This Row],[Planned Data Collection Changes and Rationale]]="", "", Table3[[#This Row],[Planned Data Collection Changes and Rationale]])</f>
        <v/>
      </c>
      <c r="H84" s="33"/>
      <c r="I84" s="33"/>
    </row>
    <row r="85" spans="1:9" x14ac:dyDescent="0.25">
      <c r="A85" s="10" t="str">
        <f>IF(Table3[[#This Row],[Domain]]="", "", Table3[[#This Row],[Domain]])</f>
        <v/>
      </c>
      <c r="B85" s="10" t="str">
        <f>IF(Table3[[#This Row],[Objective Assessment]]="", "", Table3[[#This Row],[Objective Assessment]])</f>
        <v/>
      </c>
      <c r="C85" s="10" t="str">
        <f>IF(Table3[[#This Row],[Grade Levels Served]]="", "", Table3[[#This Row],[Grade Levels Served]])</f>
        <v/>
      </c>
      <c r="D85" s="29" t="str">
        <f>IF(Table3[[#This Row],[Benchmark]]="", "", Table3[[#This Row],[Benchmark]])</f>
        <v/>
      </c>
      <c r="E85" s="29" t="str">
        <f>IF(Table3[[#This Row],[% Meeting Standard of Success: 
Mid-Year Progress ]]="", "", Table3[[#This Row],[% Meeting Standard of Success: 
Mid-Year Progress ]])</f>
        <v/>
      </c>
      <c r="F85" s="32" t="str">
        <f>IF(Table3[[#This Row],[Planned Programmatic Changes and Rationale ]]="", "", Table3[[#This Row],[Planned Programmatic Changes and Rationale ]])</f>
        <v/>
      </c>
      <c r="G85" s="32" t="str">
        <f>IF(Table3[[#This Row],[Planned Data Collection Changes and Rationale]]="", "", Table3[[#This Row],[Planned Data Collection Changes and Rationale]])</f>
        <v/>
      </c>
      <c r="H85" s="33"/>
      <c r="I85" s="33"/>
    </row>
    <row r="86" spans="1:9" x14ac:dyDescent="0.25">
      <c r="A86" s="10" t="str">
        <f>IF(Table3[[#This Row],[Domain]]="", "", Table3[[#This Row],[Domain]])</f>
        <v/>
      </c>
      <c r="B86" s="10" t="str">
        <f>IF(Table3[[#This Row],[Objective Assessment]]="", "", Table3[[#This Row],[Objective Assessment]])</f>
        <v/>
      </c>
      <c r="C86" s="10" t="str">
        <f>IF(Table3[[#This Row],[Grade Levels Served]]="", "", Table3[[#This Row],[Grade Levels Served]])</f>
        <v/>
      </c>
      <c r="D86" s="29" t="str">
        <f>IF(Table3[[#This Row],[Benchmark]]="", "", Table3[[#This Row],[Benchmark]])</f>
        <v/>
      </c>
      <c r="E86" s="29" t="str">
        <f>IF(Table3[[#This Row],[% Meeting Standard of Success: 
Mid-Year Progress ]]="", "", Table3[[#This Row],[% Meeting Standard of Success: 
Mid-Year Progress ]])</f>
        <v/>
      </c>
      <c r="F86" s="32" t="str">
        <f>IF(Table3[[#This Row],[Planned Programmatic Changes and Rationale ]]="", "", Table3[[#This Row],[Planned Programmatic Changes and Rationale ]])</f>
        <v/>
      </c>
      <c r="G86" s="32" t="str">
        <f>IF(Table3[[#This Row],[Planned Data Collection Changes and Rationale]]="", "", Table3[[#This Row],[Planned Data Collection Changes and Rationale]])</f>
        <v/>
      </c>
      <c r="H86" s="33"/>
      <c r="I86" s="33"/>
    </row>
    <row r="87" spans="1:9" x14ac:dyDescent="0.25">
      <c r="A87" s="10" t="str">
        <f>IF(Table3[[#This Row],[Domain]]="", "", Table3[[#This Row],[Domain]])</f>
        <v/>
      </c>
      <c r="B87" s="10" t="str">
        <f>IF(Table3[[#This Row],[Objective Assessment]]="", "", Table3[[#This Row],[Objective Assessment]])</f>
        <v/>
      </c>
      <c r="C87" s="10" t="str">
        <f>IF(Table3[[#This Row],[Grade Levels Served]]="", "", Table3[[#This Row],[Grade Levels Served]])</f>
        <v/>
      </c>
      <c r="D87" s="29" t="str">
        <f>IF(Table3[[#This Row],[Benchmark]]="", "", Table3[[#This Row],[Benchmark]])</f>
        <v/>
      </c>
      <c r="E87" s="29" t="str">
        <f>IF(Table3[[#This Row],[% Meeting Standard of Success: 
Mid-Year Progress ]]="", "", Table3[[#This Row],[% Meeting Standard of Success: 
Mid-Year Progress ]])</f>
        <v/>
      </c>
      <c r="F87" s="32" t="str">
        <f>IF(Table3[[#This Row],[Planned Programmatic Changes and Rationale ]]="", "", Table3[[#This Row],[Planned Programmatic Changes and Rationale ]])</f>
        <v/>
      </c>
      <c r="G87" s="32" t="str">
        <f>IF(Table3[[#This Row],[Planned Data Collection Changes and Rationale]]="", "", Table3[[#This Row],[Planned Data Collection Changes and Rationale]])</f>
        <v/>
      </c>
      <c r="H87" s="33"/>
      <c r="I87" s="33"/>
    </row>
    <row r="88" spans="1:9" x14ac:dyDescent="0.25">
      <c r="A88" s="10" t="str">
        <f>IF(Table3[[#This Row],[Domain]]="", "", Table3[[#This Row],[Domain]])</f>
        <v/>
      </c>
      <c r="B88" s="10" t="str">
        <f>IF(Table3[[#This Row],[Objective Assessment]]="", "", Table3[[#This Row],[Objective Assessment]])</f>
        <v/>
      </c>
      <c r="C88" s="10" t="str">
        <f>IF(Table3[[#This Row],[Grade Levels Served]]="", "", Table3[[#This Row],[Grade Levels Served]])</f>
        <v/>
      </c>
      <c r="D88" s="29" t="str">
        <f>IF(Table3[[#This Row],[Benchmark]]="", "", Table3[[#This Row],[Benchmark]])</f>
        <v/>
      </c>
      <c r="E88" s="29" t="str">
        <f>IF(Table3[[#This Row],[% Meeting Standard of Success: 
Mid-Year Progress ]]="", "", Table3[[#This Row],[% Meeting Standard of Success: 
Mid-Year Progress ]])</f>
        <v/>
      </c>
      <c r="F88" s="32" t="str">
        <f>IF(Table3[[#This Row],[Planned Programmatic Changes and Rationale ]]="", "", Table3[[#This Row],[Planned Programmatic Changes and Rationale ]])</f>
        <v/>
      </c>
      <c r="G88" s="32" t="str">
        <f>IF(Table3[[#This Row],[Planned Data Collection Changes and Rationale]]="", "", Table3[[#This Row],[Planned Data Collection Changes and Rationale]])</f>
        <v/>
      </c>
      <c r="H88" s="33"/>
      <c r="I88" s="33"/>
    </row>
    <row r="89" spans="1:9" x14ac:dyDescent="0.25">
      <c r="A89" s="10" t="str">
        <f>IF(Table3[[#This Row],[Domain]]="", "", Table3[[#This Row],[Domain]])</f>
        <v/>
      </c>
      <c r="B89" s="10" t="str">
        <f>IF(Table3[[#This Row],[Objective Assessment]]="", "", Table3[[#This Row],[Objective Assessment]])</f>
        <v/>
      </c>
      <c r="C89" s="10" t="str">
        <f>IF(Table3[[#This Row],[Grade Levels Served]]="", "", Table3[[#This Row],[Grade Levels Served]])</f>
        <v/>
      </c>
      <c r="D89" s="29" t="str">
        <f>IF(Table3[[#This Row],[Benchmark]]="", "", Table3[[#This Row],[Benchmark]])</f>
        <v/>
      </c>
      <c r="E89" s="29" t="str">
        <f>IF(Table3[[#This Row],[% Meeting Standard of Success: 
Mid-Year Progress ]]="", "", Table3[[#This Row],[% Meeting Standard of Success: 
Mid-Year Progress ]])</f>
        <v/>
      </c>
      <c r="F89" s="32" t="str">
        <f>IF(Table3[[#This Row],[Planned Programmatic Changes and Rationale ]]="", "", Table3[[#This Row],[Planned Programmatic Changes and Rationale ]])</f>
        <v/>
      </c>
      <c r="G89" s="32" t="str">
        <f>IF(Table3[[#This Row],[Planned Data Collection Changes and Rationale]]="", "", Table3[[#This Row],[Planned Data Collection Changes and Rationale]])</f>
        <v/>
      </c>
      <c r="H89" s="33"/>
      <c r="I89" s="33"/>
    </row>
    <row r="90" spans="1:9" x14ac:dyDescent="0.25">
      <c r="A90" s="10" t="str">
        <f>IF(Table3[[#This Row],[Domain]]="", "", Table3[[#This Row],[Domain]])</f>
        <v/>
      </c>
      <c r="B90" s="10" t="str">
        <f>IF(Table3[[#This Row],[Objective Assessment]]="", "", Table3[[#This Row],[Objective Assessment]])</f>
        <v/>
      </c>
      <c r="C90" s="10" t="str">
        <f>IF(Table3[[#This Row],[Grade Levels Served]]="", "", Table3[[#This Row],[Grade Levels Served]])</f>
        <v/>
      </c>
      <c r="D90" s="29" t="str">
        <f>IF(Table3[[#This Row],[Benchmark]]="", "", Table3[[#This Row],[Benchmark]])</f>
        <v/>
      </c>
      <c r="E90" s="29" t="str">
        <f>IF(Table3[[#This Row],[% Meeting Standard of Success: 
Mid-Year Progress ]]="", "", Table3[[#This Row],[% Meeting Standard of Success: 
Mid-Year Progress ]])</f>
        <v/>
      </c>
      <c r="F90" s="32" t="str">
        <f>IF(Table3[[#This Row],[Planned Programmatic Changes and Rationale ]]="", "", Table3[[#This Row],[Planned Programmatic Changes and Rationale ]])</f>
        <v/>
      </c>
      <c r="G90" s="32" t="str">
        <f>IF(Table3[[#This Row],[Planned Data Collection Changes and Rationale]]="", "", Table3[[#This Row],[Planned Data Collection Changes and Rationale]])</f>
        <v/>
      </c>
      <c r="H90" s="33"/>
      <c r="I90" s="33"/>
    </row>
    <row r="91" spans="1:9" x14ac:dyDescent="0.25">
      <c r="A91" s="10" t="str">
        <f>IF(Table3[[#This Row],[Domain]]="", "", Table3[[#This Row],[Domain]])</f>
        <v/>
      </c>
      <c r="B91" s="10" t="str">
        <f>IF(Table3[[#This Row],[Objective Assessment]]="", "", Table3[[#This Row],[Objective Assessment]])</f>
        <v/>
      </c>
      <c r="C91" s="10" t="str">
        <f>IF(Table3[[#This Row],[Grade Levels Served]]="", "", Table3[[#This Row],[Grade Levels Served]])</f>
        <v/>
      </c>
      <c r="D91" s="29" t="str">
        <f>IF(Table3[[#This Row],[Benchmark]]="", "", Table3[[#This Row],[Benchmark]])</f>
        <v/>
      </c>
      <c r="E91" s="29" t="str">
        <f>IF(Table3[[#This Row],[% Meeting Standard of Success: 
Mid-Year Progress ]]="", "", Table3[[#This Row],[% Meeting Standard of Success: 
Mid-Year Progress ]])</f>
        <v/>
      </c>
      <c r="F91" s="32" t="str">
        <f>IF(Table3[[#This Row],[Planned Programmatic Changes and Rationale ]]="", "", Table3[[#This Row],[Planned Programmatic Changes and Rationale ]])</f>
        <v/>
      </c>
      <c r="G91" s="32" t="str">
        <f>IF(Table3[[#This Row],[Planned Data Collection Changes and Rationale]]="", "", Table3[[#This Row],[Planned Data Collection Changes and Rationale]])</f>
        <v/>
      </c>
      <c r="H91" s="33"/>
      <c r="I91" s="33"/>
    </row>
    <row r="92" spans="1:9" x14ac:dyDescent="0.25">
      <c r="A92" s="10" t="str">
        <f>IF(Table3[[#This Row],[Domain]]="", "", Table3[[#This Row],[Domain]])</f>
        <v/>
      </c>
      <c r="B92" s="10" t="str">
        <f>IF(Table3[[#This Row],[Objective Assessment]]="", "", Table3[[#This Row],[Objective Assessment]])</f>
        <v/>
      </c>
      <c r="C92" s="10" t="str">
        <f>IF(Table3[[#This Row],[Grade Levels Served]]="", "", Table3[[#This Row],[Grade Levels Served]])</f>
        <v/>
      </c>
      <c r="D92" s="29" t="str">
        <f>IF(Table3[[#This Row],[Benchmark]]="", "", Table3[[#This Row],[Benchmark]])</f>
        <v/>
      </c>
      <c r="E92" s="29" t="str">
        <f>IF(Table3[[#This Row],[% Meeting Standard of Success: 
Mid-Year Progress ]]="", "", Table3[[#This Row],[% Meeting Standard of Success: 
Mid-Year Progress ]])</f>
        <v/>
      </c>
      <c r="F92" s="32" t="str">
        <f>IF(Table3[[#This Row],[Planned Programmatic Changes and Rationale ]]="", "", Table3[[#This Row],[Planned Programmatic Changes and Rationale ]])</f>
        <v/>
      </c>
      <c r="G92" s="32" t="str">
        <f>IF(Table3[[#This Row],[Planned Data Collection Changes and Rationale]]="", "", Table3[[#This Row],[Planned Data Collection Changes and Rationale]])</f>
        <v/>
      </c>
      <c r="H92" s="33"/>
      <c r="I92" s="33"/>
    </row>
    <row r="93" spans="1:9" x14ac:dyDescent="0.25">
      <c r="A93" s="10" t="str">
        <f>IF(Table3[[#This Row],[Domain]]="", "", Table3[[#This Row],[Domain]])</f>
        <v/>
      </c>
      <c r="B93" s="10" t="str">
        <f>IF(Table3[[#This Row],[Objective Assessment]]="", "", Table3[[#This Row],[Objective Assessment]])</f>
        <v/>
      </c>
      <c r="C93" s="10" t="str">
        <f>IF(Table3[[#This Row],[Grade Levels Served]]="", "", Table3[[#This Row],[Grade Levels Served]])</f>
        <v/>
      </c>
      <c r="D93" s="29" t="str">
        <f>IF(Table3[[#This Row],[Benchmark]]="", "", Table3[[#This Row],[Benchmark]])</f>
        <v/>
      </c>
      <c r="E93" s="29" t="str">
        <f>IF(Table3[[#This Row],[% Meeting Standard of Success: 
Mid-Year Progress ]]="", "", Table3[[#This Row],[% Meeting Standard of Success: 
Mid-Year Progress ]])</f>
        <v/>
      </c>
      <c r="F93" s="32" t="str">
        <f>IF(Table3[[#This Row],[Planned Programmatic Changes and Rationale ]]="", "", Table3[[#This Row],[Planned Programmatic Changes and Rationale ]])</f>
        <v/>
      </c>
      <c r="G93" s="32" t="str">
        <f>IF(Table3[[#This Row],[Planned Data Collection Changes and Rationale]]="", "", Table3[[#This Row],[Planned Data Collection Changes and Rationale]])</f>
        <v/>
      </c>
      <c r="H93" s="33"/>
      <c r="I93" s="33"/>
    </row>
    <row r="94" spans="1:9" x14ac:dyDescent="0.25">
      <c r="A94" s="10" t="str">
        <f>IF(Table3[[#This Row],[Domain]]="", "", Table3[[#This Row],[Domain]])</f>
        <v/>
      </c>
      <c r="B94" s="10" t="str">
        <f>IF(Table3[[#This Row],[Objective Assessment]]="", "", Table3[[#This Row],[Objective Assessment]])</f>
        <v/>
      </c>
      <c r="C94" s="10" t="str">
        <f>IF(Table3[[#This Row],[Grade Levels Served]]="", "", Table3[[#This Row],[Grade Levels Served]])</f>
        <v/>
      </c>
      <c r="D94" s="29" t="str">
        <f>IF(Table3[[#This Row],[Benchmark]]="", "", Table3[[#This Row],[Benchmark]])</f>
        <v/>
      </c>
      <c r="E94" s="29" t="str">
        <f>IF(Table3[[#This Row],[% Meeting Standard of Success: 
Mid-Year Progress ]]="", "", Table3[[#This Row],[% Meeting Standard of Success: 
Mid-Year Progress ]])</f>
        <v/>
      </c>
      <c r="F94" s="32" t="str">
        <f>IF(Table3[[#This Row],[Planned Programmatic Changes and Rationale ]]="", "", Table3[[#This Row],[Planned Programmatic Changes and Rationale ]])</f>
        <v/>
      </c>
      <c r="G94" s="32" t="str">
        <f>IF(Table3[[#This Row],[Planned Data Collection Changes and Rationale]]="", "", Table3[[#This Row],[Planned Data Collection Changes and Rationale]])</f>
        <v/>
      </c>
      <c r="H94" s="33"/>
      <c r="I94" s="33"/>
    </row>
    <row r="95" spans="1:9" x14ac:dyDescent="0.25">
      <c r="A95" s="10" t="str">
        <f>IF(Table3[[#This Row],[Domain]]="", "", Table3[[#This Row],[Domain]])</f>
        <v/>
      </c>
      <c r="B95" s="10" t="str">
        <f>IF(Table3[[#This Row],[Objective Assessment]]="", "", Table3[[#This Row],[Objective Assessment]])</f>
        <v/>
      </c>
      <c r="C95" s="10" t="str">
        <f>IF(Table3[[#This Row],[Grade Levels Served]]="", "", Table3[[#This Row],[Grade Levels Served]])</f>
        <v/>
      </c>
      <c r="D95" s="29" t="str">
        <f>IF(Table3[[#This Row],[Benchmark]]="", "", Table3[[#This Row],[Benchmark]])</f>
        <v/>
      </c>
      <c r="E95" s="29" t="str">
        <f>IF(Table3[[#This Row],[% Meeting Standard of Success: 
Mid-Year Progress ]]="", "", Table3[[#This Row],[% Meeting Standard of Success: 
Mid-Year Progress ]])</f>
        <v/>
      </c>
      <c r="F95" s="32" t="str">
        <f>IF(Table3[[#This Row],[Planned Programmatic Changes and Rationale ]]="", "", Table3[[#This Row],[Planned Programmatic Changes and Rationale ]])</f>
        <v/>
      </c>
      <c r="G95" s="32" t="str">
        <f>IF(Table3[[#This Row],[Planned Data Collection Changes and Rationale]]="", "", Table3[[#This Row],[Planned Data Collection Changes and Rationale]])</f>
        <v/>
      </c>
      <c r="H95" s="33"/>
      <c r="I95" s="33"/>
    </row>
    <row r="96" spans="1:9" x14ac:dyDescent="0.25">
      <c r="A96" s="10" t="str">
        <f>IF(Table3[[#This Row],[Domain]]="", "", Table3[[#This Row],[Domain]])</f>
        <v/>
      </c>
      <c r="B96" s="10" t="str">
        <f>IF(Table3[[#This Row],[Objective Assessment]]="", "", Table3[[#This Row],[Objective Assessment]])</f>
        <v/>
      </c>
      <c r="C96" s="10" t="str">
        <f>IF(Table3[[#This Row],[Grade Levels Served]]="", "", Table3[[#This Row],[Grade Levels Served]])</f>
        <v/>
      </c>
      <c r="D96" s="29" t="str">
        <f>IF(Table3[[#This Row],[Benchmark]]="", "", Table3[[#This Row],[Benchmark]])</f>
        <v/>
      </c>
      <c r="E96" s="29" t="str">
        <f>IF(Table3[[#This Row],[% Meeting Standard of Success: 
Mid-Year Progress ]]="", "", Table3[[#This Row],[% Meeting Standard of Success: 
Mid-Year Progress ]])</f>
        <v/>
      </c>
      <c r="F96" s="32" t="str">
        <f>IF(Table3[[#This Row],[Planned Programmatic Changes and Rationale ]]="", "", Table3[[#This Row],[Planned Programmatic Changes and Rationale ]])</f>
        <v/>
      </c>
      <c r="G96" s="32" t="str">
        <f>IF(Table3[[#This Row],[Planned Data Collection Changes and Rationale]]="", "", Table3[[#This Row],[Planned Data Collection Changes and Rationale]])</f>
        <v/>
      </c>
      <c r="H96" s="33"/>
      <c r="I96" s="33"/>
    </row>
    <row r="97" spans="1:9" x14ac:dyDescent="0.25">
      <c r="A97" s="10" t="str">
        <f>IF(Table3[[#This Row],[Domain]]="", "", Table3[[#This Row],[Domain]])</f>
        <v/>
      </c>
      <c r="B97" s="10" t="str">
        <f>IF(Table3[[#This Row],[Objective Assessment]]="", "", Table3[[#This Row],[Objective Assessment]])</f>
        <v/>
      </c>
      <c r="C97" s="10" t="str">
        <f>IF(Table3[[#This Row],[Grade Levels Served]]="", "", Table3[[#This Row],[Grade Levels Served]])</f>
        <v/>
      </c>
      <c r="D97" s="29" t="str">
        <f>IF(Table3[[#This Row],[Benchmark]]="", "", Table3[[#This Row],[Benchmark]])</f>
        <v/>
      </c>
      <c r="E97" s="29" t="str">
        <f>IF(Table3[[#This Row],[% Meeting Standard of Success: 
Mid-Year Progress ]]="", "", Table3[[#This Row],[% Meeting Standard of Success: 
Mid-Year Progress ]])</f>
        <v/>
      </c>
      <c r="F97" s="32" t="str">
        <f>IF(Table3[[#This Row],[Planned Programmatic Changes and Rationale ]]="", "", Table3[[#This Row],[Planned Programmatic Changes and Rationale ]])</f>
        <v/>
      </c>
      <c r="G97" s="32" t="str">
        <f>IF(Table3[[#This Row],[Planned Data Collection Changes and Rationale]]="", "", Table3[[#This Row],[Planned Data Collection Changes and Rationale]])</f>
        <v/>
      </c>
      <c r="H97" s="33"/>
      <c r="I97" s="33"/>
    </row>
    <row r="98" spans="1:9" x14ac:dyDescent="0.25">
      <c r="A98" s="10" t="str">
        <f>IF(Table3[[#This Row],[Domain]]="", "", Table3[[#This Row],[Domain]])</f>
        <v/>
      </c>
      <c r="B98" s="10" t="str">
        <f>IF(Table3[[#This Row],[Objective Assessment]]="", "", Table3[[#This Row],[Objective Assessment]])</f>
        <v/>
      </c>
      <c r="C98" s="10" t="str">
        <f>IF(Table3[[#This Row],[Grade Levels Served]]="", "", Table3[[#This Row],[Grade Levels Served]])</f>
        <v/>
      </c>
      <c r="D98" s="29" t="str">
        <f>IF(Table3[[#This Row],[Benchmark]]="", "", Table3[[#This Row],[Benchmark]])</f>
        <v/>
      </c>
      <c r="E98" s="29" t="str">
        <f>IF(Table3[[#This Row],[% Meeting Standard of Success: 
Mid-Year Progress ]]="", "", Table3[[#This Row],[% Meeting Standard of Success: 
Mid-Year Progress ]])</f>
        <v/>
      </c>
      <c r="F98" s="32" t="str">
        <f>IF(Table3[[#This Row],[Planned Programmatic Changes and Rationale ]]="", "", Table3[[#This Row],[Planned Programmatic Changes and Rationale ]])</f>
        <v/>
      </c>
      <c r="G98" s="32" t="str">
        <f>IF(Table3[[#This Row],[Planned Data Collection Changes and Rationale]]="", "", Table3[[#This Row],[Planned Data Collection Changes and Rationale]])</f>
        <v/>
      </c>
      <c r="H98" s="33"/>
      <c r="I98" s="33"/>
    </row>
    <row r="99" spans="1:9" x14ac:dyDescent="0.25">
      <c r="A99" s="10" t="str">
        <f>IF(Table3[[#This Row],[Domain]]="", "", Table3[[#This Row],[Domain]])</f>
        <v/>
      </c>
      <c r="B99" s="10" t="str">
        <f>IF(Table3[[#This Row],[Objective Assessment]]="", "", Table3[[#This Row],[Objective Assessment]])</f>
        <v/>
      </c>
      <c r="C99" s="10" t="str">
        <f>IF(Table3[[#This Row],[Grade Levels Served]]="", "", Table3[[#This Row],[Grade Levels Served]])</f>
        <v/>
      </c>
      <c r="D99" s="29" t="str">
        <f>IF(Table3[[#This Row],[Benchmark]]="", "", Table3[[#This Row],[Benchmark]])</f>
        <v/>
      </c>
      <c r="E99" s="29" t="str">
        <f>IF(Table3[[#This Row],[% Meeting Standard of Success: 
Mid-Year Progress ]]="", "", Table3[[#This Row],[% Meeting Standard of Success: 
Mid-Year Progress ]])</f>
        <v/>
      </c>
      <c r="F99" s="32" t="str">
        <f>IF(Table3[[#This Row],[Planned Programmatic Changes and Rationale ]]="", "", Table3[[#This Row],[Planned Programmatic Changes and Rationale ]])</f>
        <v/>
      </c>
      <c r="G99" s="32" t="str">
        <f>IF(Table3[[#This Row],[Planned Data Collection Changes and Rationale]]="", "", Table3[[#This Row],[Planned Data Collection Changes and Rationale]])</f>
        <v/>
      </c>
      <c r="H99" s="33"/>
      <c r="I99" s="33"/>
    </row>
    <row r="100" spans="1:9" x14ac:dyDescent="0.25">
      <c r="A100" s="10" t="str">
        <f>IF(Table3[[#This Row],[Domain]]="", "", Table3[[#This Row],[Domain]])</f>
        <v/>
      </c>
      <c r="B100" s="10" t="str">
        <f>IF(Table3[[#This Row],[Objective Assessment]]="", "", Table3[[#This Row],[Objective Assessment]])</f>
        <v/>
      </c>
      <c r="C100" s="10" t="str">
        <f>IF(Table3[[#This Row],[Grade Levels Served]]="", "", Table3[[#This Row],[Grade Levels Served]])</f>
        <v/>
      </c>
      <c r="D100" s="29" t="str">
        <f>IF(Table3[[#This Row],[Benchmark]]="", "", Table3[[#This Row],[Benchmark]])</f>
        <v/>
      </c>
      <c r="E100" s="29" t="str">
        <f>IF(Table3[[#This Row],[% Meeting Standard of Success: 
Mid-Year Progress ]]="", "", Table3[[#This Row],[% Meeting Standard of Success: 
Mid-Year Progress ]])</f>
        <v/>
      </c>
      <c r="F100" s="32" t="str">
        <f>IF(Table3[[#This Row],[Planned Programmatic Changes and Rationale ]]="", "", Table3[[#This Row],[Planned Programmatic Changes and Rationale ]])</f>
        <v/>
      </c>
      <c r="G100" s="32" t="str">
        <f>IF(Table3[[#This Row],[Planned Data Collection Changes and Rationale]]="", "", Table3[[#This Row],[Planned Data Collection Changes and Rationale]])</f>
        <v/>
      </c>
      <c r="H100" s="33"/>
      <c r="I100" s="33"/>
    </row>
    <row r="101" spans="1:9" x14ac:dyDescent="0.25">
      <c r="A101" s="10" t="str">
        <f>IF(Table3[[#This Row],[Domain]]="", "", Table3[[#This Row],[Domain]])</f>
        <v/>
      </c>
      <c r="B101" s="10" t="str">
        <f>IF(Table3[[#This Row],[Objective Assessment]]="", "", Table3[[#This Row],[Objective Assessment]])</f>
        <v/>
      </c>
      <c r="C101" s="10" t="str">
        <f>IF(Table3[[#This Row],[Grade Levels Served]]="", "", Table3[[#This Row],[Grade Levels Served]])</f>
        <v/>
      </c>
      <c r="D101" s="29" t="str">
        <f>IF(Table3[[#This Row],[Benchmark]]="", "", Table3[[#This Row],[Benchmark]])</f>
        <v/>
      </c>
      <c r="E101" s="29" t="str">
        <f>IF(Table3[[#This Row],[% Meeting Standard of Success: 
Mid-Year Progress ]]="", "", Table3[[#This Row],[% Meeting Standard of Success: 
Mid-Year Progress ]])</f>
        <v/>
      </c>
      <c r="F101" s="32" t="str">
        <f>IF(Table3[[#This Row],[Planned Programmatic Changes and Rationale ]]="", "", Table3[[#This Row],[Planned Programmatic Changes and Rationale ]])</f>
        <v/>
      </c>
      <c r="G101" s="32" t="str">
        <f>IF(Table3[[#This Row],[Planned Data Collection Changes and Rationale]]="", "", Table3[[#This Row],[Planned Data Collection Changes and Rationale]])</f>
        <v/>
      </c>
      <c r="H101" s="33"/>
      <c r="I101" s="33"/>
    </row>
  </sheetData>
  <sheetProtection password="C8BB" sheet="1" objects="1" scenarios="1" formatColumns="0" formatRows="0" selectLockedCells="1"/>
  <pageMargins left="0.7" right="0.7" top="0.75" bottom="0.75" header="0.3" footer="0.3"/>
  <pageSetup orientation="portrait" verticalDpi="4" r:id="rId1"/>
  <ignoredErrors>
    <ignoredError sqref="A2" calculatedColumn="1"/>
  </ignoredError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X1"/>
  <sheetViews>
    <sheetView topLeftCell="A37" zoomScaleNormal="100" workbookViewId="0">
      <selection activeCell="L69" sqref="L69"/>
    </sheetView>
  </sheetViews>
  <sheetFormatPr defaultColWidth="0" defaultRowHeight="15" x14ac:dyDescent="0.25"/>
  <cols>
    <col min="1" max="24" width="9.140625" style="5" customWidth="1"/>
    <col min="25" max="16384" width="9.140625" style="5" hidden="1"/>
  </cols>
  <sheetData/>
  <sheetProtection password="C8BB" sheet="1" objects="1" scenarios="1" selectLockedCells="1" selectUnlockedCells="1"/>
  <pageMargins left="0.7" right="0.7" top="0.75" bottom="0.75" header="0.3" footer="0.3"/>
  <pageSetup orientation="portrait" verticalDpi="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X101"/>
  <sheetViews>
    <sheetView zoomScaleNormal="100" workbookViewId="0">
      <pane xSplit="2" ySplit="1" topLeftCell="G16" activePane="bottomRight" state="frozen"/>
      <selection pane="topRight" activeCell="C1" sqref="C1"/>
      <selection pane="bottomLeft" activeCell="A2" sqref="A2"/>
      <selection pane="bottomRight" activeCell="H9" sqref="H9"/>
    </sheetView>
  </sheetViews>
  <sheetFormatPr defaultColWidth="0" defaultRowHeight="15" x14ac:dyDescent="0.25"/>
  <cols>
    <col min="1" max="1" width="29.7109375" style="9" customWidth="1"/>
    <col min="2" max="2" width="46.140625" style="9" customWidth="1"/>
    <col min="3" max="3" width="25.7109375" style="9" customWidth="1"/>
    <col min="4" max="4" width="39.5703125" style="9" customWidth="1"/>
    <col min="5" max="5" width="45.7109375" style="9" customWidth="1"/>
    <col min="6" max="6" width="24.7109375" style="26" customWidth="1"/>
    <col min="7" max="8" width="34.7109375" style="9" customWidth="1"/>
    <col min="9" max="9" width="37.85546875" style="9" customWidth="1"/>
    <col min="10" max="10" width="31.85546875" style="47" bestFit="1" customWidth="1"/>
    <col min="11" max="12" width="57.7109375" style="7" customWidth="1"/>
    <col min="13" max="13" width="31.85546875" style="48" hidden="1" customWidth="1"/>
    <col min="14" max="14" width="26" style="9" hidden="1" customWidth="1"/>
    <col min="15" max="15" width="23.5703125" style="26" hidden="1" customWidth="1"/>
    <col min="16" max="16" width="7" style="43" hidden="1" customWidth="1"/>
    <col min="17" max="17" width="8.42578125" hidden="1" customWidth="1"/>
    <col min="18" max="18" width="9.140625" hidden="1" customWidth="1"/>
    <col min="19" max="24" width="11.140625" style="9" hidden="1" customWidth="1"/>
    <col min="25" max="16384" width="9.140625" style="9" hidden="1"/>
  </cols>
  <sheetData>
    <row r="1" spans="1:15" s="24" customFormat="1" ht="47.25" customHeight="1" x14ac:dyDescent="0.25">
      <c r="A1" s="23" t="s">
        <v>46</v>
      </c>
      <c r="B1" s="23" t="s">
        <v>8</v>
      </c>
      <c r="C1" s="23" t="s">
        <v>50</v>
      </c>
      <c r="D1" s="23" t="s">
        <v>17</v>
      </c>
      <c r="E1" s="11" t="s">
        <v>28</v>
      </c>
      <c r="F1" s="25" t="s">
        <v>23</v>
      </c>
      <c r="G1" s="14" t="s">
        <v>24</v>
      </c>
      <c r="H1" s="14" t="s">
        <v>41</v>
      </c>
      <c r="I1" s="14" t="s">
        <v>42</v>
      </c>
      <c r="J1" s="20" t="s">
        <v>16</v>
      </c>
      <c r="K1" s="13" t="s">
        <v>6</v>
      </c>
      <c r="L1" s="13" t="s">
        <v>7</v>
      </c>
      <c r="M1" s="20" t="s">
        <v>13</v>
      </c>
      <c r="N1" s="44" t="s">
        <v>14</v>
      </c>
      <c r="O1" s="44" t="s">
        <v>12</v>
      </c>
    </row>
    <row r="2" spans="1:15" s="15" customFormat="1" ht="228.75" customHeight="1" x14ac:dyDescent="0.25">
      <c r="A2" s="35" t="str">
        <f>IF(Table1[[#This Row],[Domain]]="", "", Table1[[#This Row],[Domain]])</f>
        <v>Academic - English Language Arts/Writing</v>
      </c>
      <c r="B2" s="35" t="str">
        <f>IF(Table1[[#This Row],[Objective Assessment]]="", "", Table1[[#This Row],[Objective Assessment]])</f>
        <v>70% of regularly participating students will improve to a satisfactory English/Language Arts grade or above, or maintain a high grade across the program year.</v>
      </c>
      <c r="C2" s="35" t="str">
        <f>IF(Table1[[#This Row],[Grade Levels Served]]="", "", Table1[[#This Row],[Grade Levels Served]])</f>
        <v>Elementary School</v>
      </c>
      <c r="D2" s="35" t="str">
        <f>IF(Table1[[#This Row],[Participant Group Assessed]]="", "", Table1[[#This Row],[Participant Group Assessed]])</f>
        <v>Regularly Participating Students</v>
      </c>
      <c r="E2" s="34" t="str">
        <f>IF(Table1[[#This Row],[Standard of Success]]="", "",Table1[[#This Row],[Standard of Success]])</f>
        <v>Maintain an A/B grade or improve from a grade of C to B or a grade of D/F to C (or grading scale equivalents)</v>
      </c>
      <c r="F2" s="36">
        <f>IF(Table1[[#This Row],[Benchmark]]="", "", Table1[[#This Row],[Benchmark]])</f>
        <v>0.7</v>
      </c>
      <c r="G2" s="35">
        <v>100</v>
      </c>
      <c r="H2" s="35">
        <v>75</v>
      </c>
      <c r="I2" s="36">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0.75</v>
      </c>
      <c r="J2" s="45" t="str">
        <f t="shared" ref="J2:J33" si="0">IF(ISERROR(M2)," ",M2)</f>
        <v>5 Stars  
(Meets or Exceeds Benchmark)</v>
      </c>
      <c r="K2" s="37" t="s">
        <v>43</v>
      </c>
      <c r="L2" s="37" t="s">
        <v>25</v>
      </c>
      <c r="M2" s="45" t="str">
        <f t="shared" ref="M2:M33" si="1">IF(N2&gt;=0, "5 Stars  
(Meets or Exceeds Benchmark)", IF(N2&gt;=-0.15, "4 Stars
(Approaching Benchmark)", IF(N2&gt;=-0.31, "3 Stars
(Meaningful Progress)", IF(N2&gt;=-0.51, "2 Stars
(Some Progress)", "1 Star
(Limited Progress)"))))</f>
        <v>5 Stars  
(Meets or Exceeds Benchmark)</v>
      </c>
      <c r="N2" s="42">
        <f t="shared" ref="N2:N33" si="2">IF(((I2-F2)/F2)="", "", ((I2-F2)/F2))</f>
        <v>7.1428571428571494E-2</v>
      </c>
      <c r="O2" s="42">
        <f t="shared" ref="O2:O33" si="3">IF(ISERROR(N2)," ",N2)</f>
        <v>7.1428571428571494E-2</v>
      </c>
    </row>
    <row r="3" spans="1:15" s="15" customFormat="1" ht="178.5" customHeight="1" x14ac:dyDescent="0.25">
      <c r="A3" s="35" t="str">
        <f>IF(Table1[[#This Row],[Domain]]="", "", Table1[[#This Row],[Domain]])</f>
        <v>Academic - English Language Arts/Writing</v>
      </c>
      <c r="B3" s="35" t="str">
        <f>IF(Table1[[#This Row],[Objective Assessment]]="", "", Table1[[#This Row],[Objective Assessment]])</f>
        <v>70% of regularly participating students will improve to a satisfactory or above on English/Language Arts, or maintain an above satisfactory level.</v>
      </c>
      <c r="C3" s="35" t="str">
        <f>IF(Table1[[#This Row],[Grade Levels Served]]="", "", Table1[[#This Row],[Grade Levels Served]])</f>
        <v>Elementary School</v>
      </c>
      <c r="D3" s="35" t="str">
        <f>IF(Table1[[#This Row],[Participant Group Assessed]]="", "", Table1[[#This Row],[Participant Group Assessed]])</f>
        <v>Regularly Participating Students</v>
      </c>
      <c r="E3" s="34" t="str">
        <f>IF(Table1[[#This Row],[Standard of Success]]="", "",Table1[[#This Row],[Standard of Success]])</f>
        <v>Maintain a proficiency level of 3 or higher or improve proficiency level to a satisfactory level or above</v>
      </c>
      <c r="F3" s="36">
        <f>IF(Table1[[#This Row],[Benchmark]]="", "", Table1[[#This Row],[Benchmark]])</f>
        <v>0.7</v>
      </c>
      <c r="G3" s="38">
        <v>94</v>
      </c>
      <c r="H3" s="38">
        <v>60</v>
      </c>
      <c r="I3" s="36">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0.63829787234042556</v>
      </c>
      <c r="J3" s="45" t="str">
        <f t="shared" si="0"/>
        <v>4 Stars
(Approaching Benchmark)</v>
      </c>
      <c r="K3" s="37" t="s">
        <v>45</v>
      </c>
      <c r="L3" s="37" t="s">
        <v>26</v>
      </c>
      <c r="M3" s="45" t="str">
        <f t="shared" si="1"/>
        <v>4 Stars
(Approaching Benchmark)</v>
      </c>
      <c r="N3" s="42">
        <f t="shared" si="2"/>
        <v>-8.8145896656534856E-2</v>
      </c>
      <c r="O3" s="42">
        <f t="shared" si="3"/>
        <v>-8.8145896656534856E-2</v>
      </c>
    </row>
    <row r="4" spans="1:15" s="15" customFormat="1" ht="60" x14ac:dyDescent="0.25">
      <c r="A4" s="21" t="str">
        <f>IF(Table1[[#This Row],[Domain]]="", "", Table1[[#This Row],[Domain]])</f>
        <v>Academic - English Language Arts/Writing</v>
      </c>
      <c r="B4" s="21" t="str">
        <f>IF(Table1[[#This Row],[Objective Assessment]]="", "", Table1[[#This Row],[Objective Assessment]])</f>
        <v>55% of regularly participating students will improve to a satisfactory English Language Arts grade or above, or maintain a high grade across the program year.</v>
      </c>
      <c r="C4" s="21" t="str">
        <f>IF(Table1[[#This Row],[Grade Levels Served]]="", "", Table1[[#This Row],[Grade Levels Served]])</f>
        <v>Middle School</v>
      </c>
      <c r="D4" s="58" t="str">
        <f>IF(Table1[[#This Row],[Participant Group Assessed]]="", "", Table1[[#This Row],[Participant Group Assessed]])</f>
        <v>Regularly Participating Students</v>
      </c>
      <c r="E4" s="22" t="str">
        <f>IF(Table1[[#This Row],[Standard of Success]]="", "",Table1[[#This Row],[Standard of Success]])</f>
        <v>Maintain an A/B grade or improve from a grade of C to B or a grade of D/F to C (or grading scale equiva</v>
      </c>
      <c r="F4" s="19">
        <f>IF(Table1[[#This Row],[Benchmark]]="", "", Table1[[#This Row],[Benchmark]])</f>
        <v>0.55000000000000004</v>
      </c>
      <c r="G4" s="17">
        <v>42</v>
      </c>
      <c r="H4" s="17">
        <v>36</v>
      </c>
      <c r="I4" s="19">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0.8571428571428571</v>
      </c>
      <c r="J4" s="46" t="str">
        <f t="shared" si="0"/>
        <v>5 Stars  
(Meets or Exceeds Benchmark)</v>
      </c>
      <c r="K4" s="16" t="s">
        <v>111</v>
      </c>
      <c r="L4" s="16" t="s">
        <v>111</v>
      </c>
      <c r="M4" s="46" t="str">
        <f>IF(N4&gt;=0, "5 Stars  
(Meets or Exceeds Benchmark)", IF(N4&gt;=-0.15, "4 Stars
(Approaching Benchmark)", IF(N4&gt;=-0.31, "3 Stars
(Meaningful Progress)", IF(N4&gt;=-0.51, "2 Stars
(Some Progress)", "1 Star
(Limited Progress)"))))</f>
        <v>5 Stars  
(Meets or Exceeds Benchmark)</v>
      </c>
      <c r="N4" s="41">
        <f>IF(((I4-F4)/F4)="", "", ((I4-F4)/F4))</f>
        <v>0.55844155844155818</v>
      </c>
      <c r="O4" s="41">
        <f t="shared" si="3"/>
        <v>0.55844155844155818</v>
      </c>
    </row>
    <row r="5" spans="1:15" s="15" customFormat="1" ht="75" x14ac:dyDescent="0.25">
      <c r="A5" s="21" t="str">
        <f>IF(Table1[[#This Row],[Domain]]="", "", Table1[[#This Row],[Domain]])</f>
        <v>Academic - English Language Arts/Writing</v>
      </c>
      <c r="B5" s="21" t="str">
        <f>IF(Table1[[#This Row],[Objective Assessment]]="", "", Table1[[#This Row],[Objective Assessment]])</f>
        <v>% of regularly participating students will improve to a satisfactory level or above on English language Arts/writing or maintain an above satisfactory level.</v>
      </c>
      <c r="C5" s="21" t="str">
        <f>IF(Table1[[#This Row],[Grade Levels Served]]="", "", Table1[[#This Row],[Grade Levels Served]])</f>
        <v>Middle School</v>
      </c>
      <c r="D5" s="58" t="str">
        <f>IF(Table1[[#This Row],[Participant Group Assessed]]="", "", Table1[[#This Row],[Participant Group Assessed]])</f>
        <v>Regularly Participating Students</v>
      </c>
      <c r="E5" s="22" t="str">
        <f>IF(Table1[[#This Row],[Standard of Success]]="", "",Table1[[#This Row],[Standard of Success]])</f>
        <v>To be provided after award decisions</v>
      </c>
      <c r="F5" s="19" t="str">
        <f>IF(Table1[[#This Row],[Benchmark]]="", "", Table1[[#This Row],[Benchmark]])</f>
        <v>Required of awardees after award decisions</v>
      </c>
      <c r="G5" s="17">
        <v>41</v>
      </c>
      <c r="H5" s="17">
        <v>14</v>
      </c>
      <c r="I5" s="19">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0.34146341463414637</v>
      </c>
      <c r="J5" s="46" t="str">
        <f t="shared" si="0"/>
        <v xml:space="preserve"> </v>
      </c>
      <c r="K5" s="16" t="s">
        <v>117</v>
      </c>
      <c r="L5" s="16" t="s">
        <v>111</v>
      </c>
      <c r="M5" s="46" t="e">
        <f t="shared" si="1"/>
        <v>#VALUE!</v>
      </c>
      <c r="N5" s="41" t="e">
        <f t="shared" si="2"/>
        <v>#VALUE!</v>
      </c>
      <c r="O5" s="41" t="str">
        <f t="shared" si="3"/>
        <v xml:space="preserve"> </v>
      </c>
    </row>
    <row r="6" spans="1:15" s="15" customFormat="1" ht="45" x14ac:dyDescent="0.25">
      <c r="A6" s="21" t="str">
        <f>IF(Table1[[#This Row],[Domain]]="", "", Table1[[#This Row],[Domain]])</f>
        <v>Academic - Mathematics</v>
      </c>
      <c r="B6" s="21" t="str">
        <f>IF(Table1[[#This Row],[Objective Assessment]]="", "", Table1[[#This Row],[Objective Assessment]])</f>
        <v>55% regularly participating students will improve to a satisfactory mathematics grade or above, or maintain a high grade across the program year.</v>
      </c>
      <c r="C6" s="21" t="str">
        <f>IF(Table1[[#This Row],[Grade Levels Served]]="", "", Table1[[#This Row],[Grade Levels Served]])</f>
        <v>Middle School</v>
      </c>
      <c r="D6" s="58" t="str">
        <f>IF(Table1[[#This Row],[Participant Group Assessed]]="", "", Table1[[#This Row],[Participant Group Assessed]])</f>
        <v>Regularly Participating Students</v>
      </c>
      <c r="E6" s="22" t="str">
        <f>IF(Table1[[#This Row],[Standard of Success]]="", "",Table1[[#This Row],[Standard of Success]])</f>
        <v>Maintain an A/B grade or improve from a grade of C to B or a grade of D/F to C (or grading scale equivalents)</v>
      </c>
      <c r="F6" s="19">
        <f>IF(Table1[[#This Row],[Benchmark]]="", "", Table1[[#This Row],[Benchmark]])</f>
        <v>0.55000000000000004</v>
      </c>
      <c r="G6" s="17">
        <v>42</v>
      </c>
      <c r="H6" s="17">
        <v>39</v>
      </c>
      <c r="I6" s="19">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0.9285714285714286</v>
      </c>
      <c r="J6" s="46" t="str">
        <f t="shared" si="0"/>
        <v>5 Stars  
(Meets or Exceeds Benchmark)</v>
      </c>
      <c r="K6" s="16" t="s">
        <v>111</v>
      </c>
      <c r="L6" s="16" t="s">
        <v>111</v>
      </c>
      <c r="M6" s="46" t="str">
        <f t="shared" si="1"/>
        <v>5 Stars  
(Meets or Exceeds Benchmark)</v>
      </c>
      <c r="N6" s="41">
        <f t="shared" si="2"/>
        <v>0.68831168831168821</v>
      </c>
      <c r="O6" s="41">
        <f t="shared" si="3"/>
        <v>0.68831168831168821</v>
      </c>
    </row>
    <row r="7" spans="1:15" s="15" customFormat="1" ht="45" x14ac:dyDescent="0.25">
      <c r="A7" s="21" t="str">
        <f>IF(Table1[[#This Row],[Domain]]="", "", Table1[[#This Row],[Domain]])</f>
        <v>Academic - Mathematics</v>
      </c>
      <c r="B7" s="21" t="str">
        <f>IF(Table1[[#This Row],[Objective Assessment]]="", "", Table1[[#This Row],[Objective Assessment]])</f>
        <v>% of regularly participating students will improve to a satisfactory level or above on mathematics or maintain an above satisfactory level.</v>
      </c>
      <c r="C7" s="21" t="str">
        <f>IF(Table1[[#This Row],[Grade Levels Served]]="", "", Table1[[#This Row],[Grade Levels Served]])</f>
        <v>Middle School</v>
      </c>
      <c r="D7" s="58" t="str">
        <f>IF(Table1[[#This Row],[Participant Group Assessed]]="", "", Table1[[#This Row],[Participant Group Assessed]])</f>
        <v>Regularly Participating Students</v>
      </c>
      <c r="E7" s="22" t="str">
        <f>IF(Table1[[#This Row],[Standard of Success]]="", "",Table1[[#This Row],[Standard of Success]])</f>
        <v>To be provided after award decisions</v>
      </c>
      <c r="F7" s="19" t="str">
        <f>IF(Table1[[#This Row],[Benchmark]]="", "", Table1[[#This Row],[Benchmark]])</f>
        <v>Required of awardees after award decisions</v>
      </c>
      <c r="G7" s="18">
        <v>41</v>
      </c>
      <c r="H7" s="17">
        <v>29</v>
      </c>
      <c r="I7" s="19">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0.70731707317073167</v>
      </c>
      <c r="J7" s="46" t="str">
        <f t="shared" si="0"/>
        <v xml:space="preserve"> </v>
      </c>
      <c r="K7" s="61" t="s">
        <v>112</v>
      </c>
      <c r="L7" s="61" t="s">
        <v>112</v>
      </c>
      <c r="M7" s="46" t="e">
        <f t="shared" si="1"/>
        <v>#VALUE!</v>
      </c>
      <c r="N7" s="41" t="e">
        <f t="shared" si="2"/>
        <v>#VALUE!</v>
      </c>
      <c r="O7" s="41" t="str">
        <f t="shared" si="3"/>
        <v xml:space="preserve"> </v>
      </c>
    </row>
    <row r="8" spans="1:15" s="15" customFormat="1" ht="45" x14ac:dyDescent="0.25">
      <c r="A8" s="21" t="str">
        <f>IF(Table1[[#This Row],[Domain]]="", "", Table1[[#This Row],[Domain]])</f>
        <v>Academic - Science</v>
      </c>
      <c r="B8" s="21" t="str">
        <f>IF(Table1[[#This Row],[Objective Assessment]]="", "", Table1[[#This Row],[Objective Assessment]])</f>
        <v>55% regularly participating students will improve to a satisfactory science grade or above, or maintain a high grade across the program year.</v>
      </c>
      <c r="C8" s="21" t="str">
        <f>IF(Table1[[#This Row],[Grade Levels Served]]="", "", Table1[[#This Row],[Grade Levels Served]])</f>
        <v>Middle School</v>
      </c>
      <c r="D8" s="58" t="str">
        <f>IF(Table1[[#This Row],[Participant Group Assessed]]="", "", Table1[[#This Row],[Participant Group Assessed]])</f>
        <v>Regularly Participating Students</v>
      </c>
      <c r="E8" s="22" t="str">
        <f>IF(Table1[[#This Row],[Standard of Success]]="", "",Table1[[#This Row],[Standard of Success]])</f>
        <v>Maintain an A/B grade or improve from a grade of C to B or a grade of D/F to C (or grading scale equivalents)</v>
      </c>
      <c r="F8" s="19">
        <f>IF(Table1[[#This Row],[Benchmark]]="", "", Table1[[#This Row],[Benchmark]])</f>
        <v>0.55000000000000004</v>
      </c>
      <c r="G8" s="17">
        <v>42</v>
      </c>
      <c r="H8" s="17">
        <v>40</v>
      </c>
      <c r="I8" s="19">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0.95238095238095233</v>
      </c>
      <c r="J8" s="46" t="str">
        <f t="shared" si="0"/>
        <v>5 Stars  
(Meets or Exceeds Benchmark)</v>
      </c>
      <c r="K8" s="61" t="s">
        <v>112</v>
      </c>
      <c r="L8" s="16" t="s">
        <v>112</v>
      </c>
      <c r="M8" s="46" t="str">
        <f t="shared" si="1"/>
        <v>5 Stars  
(Meets or Exceeds Benchmark)</v>
      </c>
      <c r="N8" s="41">
        <f t="shared" si="2"/>
        <v>0.73160173160173136</v>
      </c>
      <c r="O8" s="41">
        <f t="shared" si="3"/>
        <v>0.73160173160173136</v>
      </c>
    </row>
    <row r="9" spans="1:15" s="15" customFormat="1" ht="90" x14ac:dyDescent="0.25">
      <c r="A9" s="21" t="str">
        <f>IF(Table1[[#This Row],[Domain]]="", "", Table1[[#This Row],[Domain]])</f>
        <v>Academic - Science</v>
      </c>
      <c r="B9" s="21" t="str">
        <f>IF(Table1[[#This Row],[Objective Assessment]]="", "", Table1[[#This Row],[Objective Assessment]])</f>
        <v>% of regularly participating students will improve to a proficient level on science or maintain an above proficiency level.</v>
      </c>
      <c r="C9" s="21" t="str">
        <f>IF(Table1[[#This Row],[Grade Levels Served]]="", "", Table1[[#This Row],[Grade Levels Served]])</f>
        <v>Middle School</v>
      </c>
      <c r="D9" s="58" t="str">
        <f>IF(Table1[[#This Row],[Participant Group Assessed]]="", "", Table1[[#This Row],[Participant Group Assessed]])</f>
        <v>Regularly Participating Students</v>
      </c>
      <c r="E9" s="22" t="str">
        <f>IF(Table1[[#This Row],[Standard of Success]]="", "",Table1[[#This Row],[Standard of Success]])</f>
        <v>To be provided after award decisions</v>
      </c>
      <c r="F9" s="19" t="str">
        <f>IF(Table1[[#This Row],[Benchmark]]="", "", Table1[[#This Row],[Benchmark]])</f>
        <v>Required of awardees after award decisions</v>
      </c>
      <c r="G9" s="18">
        <v>3</v>
      </c>
      <c r="H9" s="17">
        <v>1</v>
      </c>
      <c r="I9" s="19">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0.33333333333333331</v>
      </c>
      <c r="J9" s="46" t="str">
        <f t="shared" si="0"/>
        <v xml:space="preserve"> </v>
      </c>
      <c r="K9" s="16" t="s">
        <v>118</v>
      </c>
      <c r="L9" s="16" t="s">
        <v>111</v>
      </c>
      <c r="M9" s="46" t="e">
        <f t="shared" si="1"/>
        <v>#VALUE!</v>
      </c>
      <c r="N9" s="41" t="e">
        <f t="shared" si="2"/>
        <v>#VALUE!</v>
      </c>
      <c r="O9" s="41" t="str">
        <f t="shared" si="3"/>
        <v xml:space="preserve"> </v>
      </c>
    </row>
    <row r="10" spans="1:15" s="15" customFormat="1" ht="75" x14ac:dyDescent="0.25">
      <c r="A10" s="21" t="str">
        <f>IF(Table1[[#This Row],[Domain]]="", "", Table1[[#This Row],[Domain]])</f>
        <v>Personal Enrichment - Health &amp; Nutrition</v>
      </c>
      <c r="B10" s="21" t="str">
        <f>IF(Table1[[#This Row],[Objective Assessment]]="", "", Table1[[#This Row],[Objective Assessment]])</f>
        <v>75% of participating students will increase their health knowledge as measured by perceptual survey (student).</v>
      </c>
      <c r="C10" s="21" t="str">
        <f>IF(Table1[[#This Row],[Grade Levels Served]]="", "", Table1[[#This Row],[Grade Levels Served]])</f>
        <v>Middle School</v>
      </c>
      <c r="D10" s="58" t="str">
        <f>IF(Table1[[#This Row],[Participant Group Assessed]]="", "", Table1[[#This Row],[Participant Group Assessed]])</f>
        <v>Participating Students</v>
      </c>
      <c r="E10" s="22" t="str">
        <f>IF(Table1[[#This Row],[Standard of Success]]="", "",Table1[[#This Row],[Standard of Success]])</f>
        <v>Students will have an improved knowledge of HEPA standards based off of survey results.</v>
      </c>
      <c r="F10" s="19">
        <f>IF(Table1[[#This Row],[Benchmark]]="", "", Table1[[#This Row],[Benchmark]])</f>
        <v>0.75</v>
      </c>
      <c r="G10" s="17">
        <v>31</v>
      </c>
      <c r="H10" s="17">
        <v>22</v>
      </c>
      <c r="I10" s="19">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0.70967741935483875</v>
      </c>
      <c r="J10" s="46" t="str">
        <f t="shared" si="0"/>
        <v>4 Stars
(Approaching Benchmark)</v>
      </c>
      <c r="K10" s="61" t="s">
        <v>113</v>
      </c>
      <c r="L10" s="16" t="s">
        <v>116</v>
      </c>
      <c r="M10" s="46" t="str">
        <f t="shared" si="1"/>
        <v>4 Stars
(Approaching Benchmark)</v>
      </c>
      <c r="N10" s="41">
        <f t="shared" si="2"/>
        <v>-5.3763440860215006E-2</v>
      </c>
      <c r="O10" s="41">
        <f t="shared" si="3"/>
        <v>-5.3763440860215006E-2</v>
      </c>
    </row>
    <row r="11" spans="1:15" s="15" customFormat="1" ht="45" x14ac:dyDescent="0.25">
      <c r="A11" s="21" t="str">
        <f>IF(Table1[[#This Row],[Domain]]="", "", Table1[[#This Row],[Domain]])</f>
        <v>Dropout Prevention &amp; College/Career Readiness</v>
      </c>
      <c r="B11" s="21" t="str">
        <f>IF(Table1[[#This Row],[Objective Assessment]]="", "", Table1[[#This Row],[Objective Assessment]])</f>
        <v>70% of participating students will achieve their grade promotion as measured by school / district records.</v>
      </c>
      <c r="C11" s="21" t="str">
        <f>IF(Table1[[#This Row],[Grade Levels Served]]="", "", Table1[[#This Row],[Grade Levels Served]])</f>
        <v>Middle School</v>
      </c>
      <c r="D11" s="58" t="str">
        <f>IF(Table1[[#This Row],[Participant Group Assessed]]="", "", Table1[[#This Row],[Participant Group Assessed]])</f>
        <v>Participating Students</v>
      </c>
      <c r="E11" s="22" t="str">
        <f>IF(Table1[[#This Row],[Standard of Success]]="", "",Table1[[#This Row],[Standard of Success]])</f>
        <v>Maintain grade level that will suffice for promotion from one grade level to the next.</v>
      </c>
      <c r="F11" s="19">
        <f>IF(Table1[[#This Row],[Benchmark]]="", "", Table1[[#This Row],[Benchmark]])</f>
        <v>0.7</v>
      </c>
      <c r="G11" s="17">
        <v>53</v>
      </c>
      <c r="H11" s="17">
        <v>53</v>
      </c>
      <c r="I11" s="19">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1</v>
      </c>
      <c r="J11" s="46" t="str">
        <f t="shared" si="0"/>
        <v>5 Stars  
(Meets or Exceeds Benchmark)</v>
      </c>
      <c r="K11" s="16" t="s">
        <v>111</v>
      </c>
      <c r="L11" s="59" t="s">
        <v>111</v>
      </c>
      <c r="M11" s="46" t="str">
        <f t="shared" si="1"/>
        <v>5 Stars  
(Meets or Exceeds Benchmark)</v>
      </c>
      <c r="N11" s="41">
        <f t="shared" si="2"/>
        <v>0.42857142857142866</v>
      </c>
      <c r="O11" s="41">
        <f t="shared" si="3"/>
        <v>0.42857142857142866</v>
      </c>
    </row>
    <row r="12" spans="1:15" s="15" customFormat="1" ht="75" x14ac:dyDescent="0.25">
      <c r="A12" s="21" t="str">
        <f>IF(Table1[[#This Row],[Domain]]="", "", Table1[[#This Row],[Domain]])</f>
        <v>Adult Family Member Performance</v>
      </c>
      <c r="B12" s="21" t="str">
        <f>IF(Table1[[#This Row],[Objective Assessment]]="", "", Table1[[#This Row],[Objective Assessment]])</f>
        <v>60% of participating family members will improve their awareness of community resources as measured by perceptual survey (parent).</v>
      </c>
      <c r="C12" s="21" t="str">
        <f>IF(Table1[[#This Row],[Grade Levels Served]]="", "", Table1[[#This Row],[Grade Levels Served]])</f>
        <v>Middle School</v>
      </c>
      <c r="D12" s="58" t="str">
        <f>IF(Table1[[#This Row],[Participant Group Assessed]]="", "", Table1[[#This Row],[Participant Group Assessed]])</f>
        <v>Participating Family Members</v>
      </c>
      <c r="E12" s="22" t="str">
        <f>IF(Table1[[#This Row],[Standard of Success]]="", "",Table1[[#This Row],[Standard of Success]])</f>
        <v>Parents will have an improved knowldege of community resources available in their area.</v>
      </c>
      <c r="F12" s="19">
        <f>IF(Table1[[#This Row],[Benchmark]]="", "", Table1[[#This Row],[Benchmark]])</f>
        <v>0.6</v>
      </c>
      <c r="G12" s="17">
        <v>9</v>
      </c>
      <c r="H12" s="17">
        <v>4</v>
      </c>
      <c r="I12" s="19">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0.44444444444444442</v>
      </c>
      <c r="J12" s="46" t="str">
        <f t="shared" si="0"/>
        <v>3 Stars
(Meaningful Progress)</v>
      </c>
      <c r="K12" s="16" t="s">
        <v>114</v>
      </c>
      <c r="L12" s="16" t="s">
        <v>115</v>
      </c>
      <c r="M12" s="46" t="str">
        <f t="shared" si="1"/>
        <v>3 Stars
(Meaningful Progress)</v>
      </c>
      <c r="N12" s="41">
        <f t="shared" si="2"/>
        <v>-0.2592592592592593</v>
      </c>
      <c r="O12" s="41">
        <f t="shared" si="3"/>
        <v>-0.2592592592592593</v>
      </c>
    </row>
    <row r="13" spans="1:15" s="15" customFormat="1" x14ac:dyDescent="0.25">
      <c r="A13" s="21" t="str">
        <f>IF(Table1[[#This Row],[Domain]]="", "", Table1[[#This Row],[Domain]])</f>
        <v/>
      </c>
      <c r="B13" s="21" t="str">
        <f>IF(Table1[[#This Row],[Objective Assessment]]="", "", Table1[[#This Row],[Objective Assessment]])</f>
        <v/>
      </c>
      <c r="C13" s="21" t="str">
        <f>IF(Table1[[#This Row],[Grade Levels Served]]="", "", Table1[[#This Row],[Grade Levels Served]])</f>
        <v/>
      </c>
      <c r="D13" s="58" t="str">
        <f>IF(Table1[[#This Row],[Participant Group Assessed]]="", "", Table1[[#This Row],[Participant Group Assessed]])</f>
        <v/>
      </c>
      <c r="E13" s="22" t="str">
        <f>IF(Table1[[#This Row],[Standard of Success]]="", "",Table1[[#This Row],[Standard of Success]])</f>
        <v/>
      </c>
      <c r="F13" s="19" t="str">
        <f>IF(Table1[[#This Row],[Benchmark]]="", "", Table1[[#This Row],[Benchmark]])</f>
        <v/>
      </c>
      <c r="G13" s="17"/>
      <c r="H13" s="17"/>
      <c r="I13"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13" s="46" t="str">
        <f t="shared" si="0"/>
        <v xml:space="preserve"> </v>
      </c>
      <c r="K13" s="16"/>
      <c r="L13" s="16"/>
      <c r="M13" s="46" t="e">
        <f t="shared" si="1"/>
        <v>#VALUE!</v>
      </c>
      <c r="N13" s="41" t="e">
        <f t="shared" si="2"/>
        <v>#VALUE!</v>
      </c>
      <c r="O13" s="41" t="str">
        <f t="shared" si="3"/>
        <v xml:space="preserve"> </v>
      </c>
    </row>
    <row r="14" spans="1:15" s="15" customFormat="1" x14ac:dyDescent="0.25">
      <c r="A14" s="21" t="str">
        <f>IF(Table1[[#This Row],[Domain]]="", "", Table1[[#This Row],[Domain]])</f>
        <v/>
      </c>
      <c r="B14" s="21" t="str">
        <f>IF(Table1[[#This Row],[Objective Assessment]]="", "", Table1[[#This Row],[Objective Assessment]])</f>
        <v/>
      </c>
      <c r="C14" s="21" t="str">
        <f>IF(Table1[[#This Row],[Grade Levels Served]]="", "", Table1[[#This Row],[Grade Levels Served]])</f>
        <v/>
      </c>
      <c r="D14" s="58" t="str">
        <f>IF(Table1[[#This Row],[Participant Group Assessed]]="", "", Table1[[#This Row],[Participant Group Assessed]])</f>
        <v/>
      </c>
      <c r="E14" s="22" t="str">
        <f>IF(Table1[[#This Row],[Standard of Success]]="", "",Table1[[#This Row],[Standard of Success]])</f>
        <v/>
      </c>
      <c r="F14" s="19" t="str">
        <f>IF(Table1[[#This Row],[Benchmark]]="", "", Table1[[#This Row],[Benchmark]])</f>
        <v/>
      </c>
      <c r="G14" s="17"/>
      <c r="H14" s="17"/>
      <c r="I14"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14" s="46" t="str">
        <f t="shared" si="0"/>
        <v xml:space="preserve"> </v>
      </c>
      <c r="K14" s="16"/>
      <c r="L14" s="16"/>
      <c r="M14" s="46" t="e">
        <f t="shared" si="1"/>
        <v>#VALUE!</v>
      </c>
      <c r="N14" s="41" t="e">
        <f t="shared" si="2"/>
        <v>#VALUE!</v>
      </c>
      <c r="O14" s="41" t="str">
        <f t="shared" si="3"/>
        <v xml:space="preserve"> </v>
      </c>
    </row>
    <row r="15" spans="1:15" s="15" customFormat="1" x14ac:dyDescent="0.25">
      <c r="A15" s="21" t="str">
        <f>IF(Table1[[#This Row],[Domain]]="", "", Table1[[#This Row],[Domain]])</f>
        <v/>
      </c>
      <c r="B15" s="21" t="str">
        <f>IF(Table1[[#This Row],[Objective Assessment]]="", "", Table1[[#This Row],[Objective Assessment]])</f>
        <v/>
      </c>
      <c r="C15" s="21" t="str">
        <f>IF(Table1[[#This Row],[Grade Levels Served]]="", "", Table1[[#This Row],[Grade Levels Served]])</f>
        <v/>
      </c>
      <c r="D15" s="58" t="str">
        <f>IF(Table1[[#This Row],[Participant Group Assessed]]="", "", Table1[[#This Row],[Participant Group Assessed]])</f>
        <v/>
      </c>
      <c r="E15" s="22" t="str">
        <f>IF(Table1[[#This Row],[Standard of Success]]="", "",Table1[[#This Row],[Standard of Success]])</f>
        <v/>
      </c>
      <c r="F15" s="19" t="str">
        <f>IF(Table1[[#This Row],[Benchmark]]="", "", Table1[[#This Row],[Benchmark]])</f>
        <v/>
      </c>
      <c r="G15" s="17"/>
      <c r="H15" s="17"/>
      <c r="I15"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15" s="46" t="str">
        <f t="shared" si="0"/>
        <v xml:space="preserve"> </v>
      </c>
      <c r="K15" s="16"/>
      <c r="L15" s="16"/>
      <c r="M15" s="46" t="e">
        <f t="shared" si="1"/>
        <v>#VALUE!</v>
      </c>
      <c r="N15" s="41" t="e">
        <f t="shared" si="2"/>
        <v>#VALUE!</v>
      </c>
      <c r="O15" s="41" t="str">
        <f t="shared" si="3"/>
        <v xml:space="preserve"> </v>
      </c>
    </row>
    <row r="16" spans="1:15" s="15" customFormat="1" x14ac:dyDescent="0.25">
      <c r="A16" s="21" t="str">
        <f>IF(Table1[[#This Row],[Domain]]="", "", Table1[[#This Row],[Domain]])</f>
        <v/>
      </c>
      <c r="B16" s="21" t="str">
        <f>IF(Table1[[#This Row],[Objective Assessment]]="", "", Table1[[#This Row],[Objective Assessment]])</f>
        <v/>
      </c>
      <c r="C16" s="21" t="str">
        <f>IF(Table1[[#This Row],[Grade Levels Served]]="", "", Table1[[#This Row],[Grade Levels Served]])</f>
        <v/>
      </c>
      <c r="D16" s="58" t="str">
        <f>IF(Table1[[#This Row],[Participant Group Assessed]]="", "", Table1[[#This Row],[Participant Group Assessed]])</f>
        <v/>
      </c>
      <c r="E16" s="22" t="str">
        <f>IF(Table1[[#This Row],[Standard of Success]]="", "",Table1[[#This Row],[Standard of Success]])</f>
        <v/>
      </c>
      <c r="F16" s="19" t="str">
        <f>IF(Table1[[#This Row],[Benchmark]]="", "", Table1[[#This Row],[Benchmark]])</f>
        <v/>
      </c>
      <c r="G16" s="17"/>
      <c r="H16" s="17"/>
      <c r="I16"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16" s="46" t="str">
        <f t="shared" si="0"/>
        <v xml:space="preserve"> </v>
      </c>
      <c r="K16" s="16"/>
      <c r="L16" s="16"/>
      <c r="M16" s="46" t="e">
        <f t="shared" si="1"/>
        <v>#VALUE!</v>
      </c>
      <c r="N16" s="41" t="e">
        <f t="shared" si="2"/>
        <v>#VALUE!</v>
      </c>
      <c r="O16" s="41" t="str">
        <f t="shared" si="3"/>
        <v xml:space="preserve"> </v>
      </c>
    </row>
    <row r="17" spans="1:15" s="15" customFormat="1" x14ac:dyDescent="0.25">
      <c r="A17" s="21" t="str">
        <f>IF(Table1[[#This Row],[Domain]]="", "", Table1[[#This Row],[Domain]])</f>
        <v/>
      </c>
      <c r="B17" s="21" t="str">
        <f>IF(Table1[[#This Row],[Objective Assessment]]="", "", Table1[[#This Row],[Objective Assessment]])</f>
        <v/>
      </c>
      <c r="C17" s="21" t="str">
        <f>IF(Table1[[#This Row],[Grade Levels Served]]="", "", Table1[[#This Row],[Grade Levels Served]])</f>
        <v/>
      </c>
      <c r="D17" s="58" t="str">
        <f>IF(Table1[[#This Row],[Participant Group Assessed]]="", "", Table1[[#This Row],[Participant Group Assessed]])</f>
        <v/>
      </c>
      <c r="E17" s="22" t="str">
        <f>IF(Table1[[#This Row],[Standard of Success]]="", "",Table1[[#This Row],[Standard of Success]])</f>
        <v/>
      </c>
      <c r="F17" s="19" t="str">
        <f>IF(Table1[[#This Row],[Benchmark]]="", "", Table1[[#This Row],[Benchmark]])</f>
        <v/>
      </c>
      <c r="G17" s="17"/>
      <c r="H17" s="17"/>
      <c r="I17"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17" s="46" t="str">
        <f t="shared" si="0"/>
        <v xml:space="preserve"> </v>
      </c>
      <c r="K17" s="16"/>
      <c r="L17" s="16"/>
      <c r="M17" s="46" t="e">
        <f t="shared" si="1"/>
        <v>#VALUE!</v>
      </c>
      <c r="N17" s="41" t="e">
        <f t="shared" si="2"/>
        <v>#VALUE!</v>
      </c>
      <c r="O17" s="41" t="str">
        <f t="shared" si="3"/>
        <v xml:space="preserve"> </v>
      </c>
    </row>
    <row r="18" spans="1:15" s="15" customFormat="1" x14ac:dyDescent="0.25">
      <c r="A18" s="21" t="str">
        <f>IF(Table1[[#This Row],[Domain]]="", "", Table1[[#This Row],[Domain]])</f>
        <v/>
      </c>
      <c r="B18" s="21" t="str">
        <f>IF(Table1[[#This Row],[Objective Assessment]]="", "", Table1[[#This Row],[Objective Assessment]])</f>
        <v/>
      </c>
      <c r="C18" s="21" t="str">
        <f>IF(Table1[[#This Row],[Grade Levels Served]]="", "", Table1[[#This Row],[Grade Levels Served]])</f>
        <v/>
      </c>
      <c r="D18" s="58" t="str">
        <f>IF(Table1[[#This Row],[Participant Group Assessed]]="", "", Table1[[#This Row],[Participant Group Assessed]])</f>
        <v/>
      </c>
      <c r="E18" s="22" t="str">
        <f>IF(Table1[[#This Row],[Standard of Success]]="", "",Table1[[#This Row],[Standard of Success]])</f>
        <v/>
      </c>
      <c r="F18" s="19" t="str">
        <f>IF(Table1[[#This Row],[Benchmark]]="", "", Table1[[#This Row],[Benchmark]])</f>
        <v/>
      </c>
      <c r="G18" s="17"/>
      <c r="H18" s="17"/>
      <c r="I18"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18" s="46" t="str">
        <f t="shared" si="0"/>
        <v xml:space="preserve"> </v>
      </c>
      <c r="K18" s="16"/>
      <c r="L18" s="16"/>
      <c r="M18" s="46" t="e">
        <f t="shared" si="1"/>
        <v>#VALUE!</v>
      </c>
      <c r="N18" s="41" t="e">
        <f t="shared" si="2"/>
        <v>#VALUE!</v>
      </c>
      <c r="O18" s="41" t="str">
        <f t="shared" si="3"/>
        <v xml:space="preserve"> </v>
      </c>
    </row>
    <row r="19" spans="1:15" s="15" customFormat="1" x14ac:dyDescent="0.25">
      <c r="A19" s="21" t="str">
        <f>IF(Table1[[#This Row],[Domain]]="", "", Table1[[#This Row],[Domain]])</f>
        <v/>
      </c>
      <c r="B19" s="21" t="str">
        <f>IF(Table1[[#This Row],[Objective Assessment]]="", "", Table1[[#This Row],[Objective Assessment]])</f>
        <v/>
      </c>
      <c r="C19" s="21" t="str">
        <f>IF(Table1[[#This Row],[Grade Levels Served]]="", "", Table1[[#This Row],[Grade Levels Served]])</f>
        <v/>
      </c>
      <c r="D19" s="58" t="str">
        <f>IF(Table1[[#This Row],[Participant Group Assessed]]="", "", Table1[[#This Row],[Participant Group Assessed]])</f>
        <v/>
      </c>
      <c r="E19" s="22" t="str">
        <f>IF(Table1[[#This Row],[Standard of Success]]="", "",Table1[[#This Row],[Standard of Success]])</f>
        <v/>
      </c>
      <c r="F19" s="19" t="str">
        <f>IF(Table1[[#This Row],[Benchmark]]="", "", Table1[[#This Row],[Benchmark]])</f>
        <v/>
      </c>
      <c r="G19" s="17"/>
      <c r="H19" s="17"/>
      <c r="I19"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19" s="46" t="str">
        <f t="shared" si="0"/>
        <v xml:space="preserve"> </v>
      </c>
      <c r="K19" s="16"/>
      <c r="L19" s="16"/>
      <c r="M19" s="46" t="e">
        <f t="shared" si="1"/>
        <v>#VALUE!</v>
      </c>
      <c r="N19" s="41" t="e">
        <f t="shared" si="2"/>
        <v>#VALUE!</v>
      </c>
      <c r="O19" s="41" t="str">
        <f t="shared" si="3"/>
        <v xml:space="preserve"> </v>
      </c>
    </row>
    <row r="20" spans="1:15" s="15" customFormat="1" x14ac:dyDescent="0.25">
      <c r="A20" s="21" t="str">
        <f>IF(Table1[[#This Row],[Domain]]="", "", Table1[[#This Row],[Domain]])</f>
        <v/>
      </c>
      <c r="B20" s="21" t="str">
        <f>IF(Table1[[#This Row],[Objective Assessment]]="", "", Table1[[#This Row],[Objective Assessment]])</f>
        <v/>
      </c>
      <c r="C20" s="21" t="str">
        <f>IF(Table1[[#This Row],[Grade Levels Served]]="", "", Table1[[#This Row],[Grade Levels Served]])</f>
        <v/>
      </c>
      <c r="D20" s="58" t="str">
        <f>IF(Table1[[#This Row],[Participant Group Assessed]]="", "", Table1[[#This Row],[Participant Group Assessed]])</f>
        <v/>
      </c>
      <c r="E20" s="22" t="str">
        <f>IF(Table1[[#This Row],[Standard of Success]]="", "",Table1[[#This Row],[Standard of Success]])</f>
        <v/>
      </c>
      <c r="F20" s="19" t="str">
        <f>IF(Table1[[#This Row],[Benchmark]]="", "", Table1[[#This Row],[Benchmark]])</f>
        <v/>
      </c>
      <c r="G20" s="17"/>
      <c r="H20" s="17"/>
      <c r="I20"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20" s="46" t="str">
        <f t="shared" si="0"/>
        <v xml:space="preserve"> </v>
      </c>
      <c r="K20" s="16"/>
      <c r="L20" s="16"/>
      <c r="M20" s="46" t="e">
        <f t="shared" si="1"/>
        <v>#VALUE!</v>
      </c>
      <c r="N20" s="41" t="e">
        <f t="shared" si="2"/>
        <v>#VALUE!</v>
      </c>
      <c r="O20" s="41" t="str">
        <f t="shared" si="3"/>
        <v xml:space="preserve"> </v>
      </c>
    </row>
    <row r="21" spans="1:15" s="15" customFormat="1" x14ac:dyDescent="0.25">
      <c r="A21" s="21" t="str">
        <f>IF(Table1[[#This Row],[Domain]]="", "", Table1[[#This Row],[Domain]])</f>
        <v/>
      </c>
      <c r="B21" s="21" t="str">
        <f>IF(Table1[[#This Row],[Objective Assessment]]="", "", Table1[[#This Row],[Objective Assessment]])</f>
        <v/>
      </c>
      <c r="C21" s="21" t="str">
        <f>IF(Table1[[#This Row],[Grade Levels Served]]="", "", Table1[[#This Row],[Grade Levels Served]])</f>
        <v/>
      </c>
      <c r="D21" s="58" t="str">
        <f>IF(Table1[[#This Row],[Participant Group Assessed]]="", "", Table1[[#This Row],[Participant Group Assessed]])</f>
        <v/>
      </c>
      <c r="E21" s="22" t="str">
        <f>IF(Table1[[#This Row],[Standard of Success]]="", "",Table1[[#This Row],[Standard of Success]])</f>
        <v/>
      </c>
      <c r="F21" s="19" t="str">
        <f>IF(Table1[[#This Row],[Benchmark]]="", "", Table1[[#This Row],[Benchmark]])</f>
        <v/>
      </c>
      <c r="G21" s="17"/>
      <c r="H21" s="17"/>
      <c r="I21"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21" s="46" t="str">
        <f t="shared" si="0"/>
        <v xml:space="preserve"> </v>
      </c>
      <c r="K21" s="16"/>
      <c r="L21" s="16"/>
      <c r="M21" s="46" t="e">
        <f t="shared" si="1"/>
        <v>#VALUE!</v>
      </c>
      <c r="N21" s="41" t="e">
        <f t="shared" si="2"/>
        <v>#VALUE!</v>
      </c>
      <c r="O21" s="41" t="str">
        <f t="shared" si="3"/>
        <v xml:space="preserve"> </v>
      </c>
    </row>
    <row r="22" spans="1:15" s="15" customFormat="1" x14ac:dyDescent="0.25">
      <c r="A22" s="21" t="str">
        <f>IF(Table1[[#This Row],[Domain]]="", "", Table1[[#This Row],[Domain]])</f>
        <v/>
      </c>
      <c r="B22" s="21" t="str">
        <f>IF(Table1[[#This Row],[Objective Assessment]]="", "", Table1[[#This Row],[Objective Assessment]])</f>
        <v/>
      </c>
      <c r="C22" s="21" t="str">
        <f>IF(Table1[[#This Row],[Grade Levels Served]]="", "", Table1[[#This Row],[Grade Levels Served]])</f>
        <v/>
      </c>
      <c r="D22" s="58" t="str">
        <f>IF(Table1[[#This Row],[Participant Group Assessed]]="", "", Table1[[#This Row],[Participant Group Assessed]])</f>
        <v/>
      </c>
      <c r="E22" s="22" t="str">
        <f>IF(Table1[[#This Row],[Standard of Success]]="", "",Table1[[#This Row],[Standard of Success]])</f>
        <v/>
      </c>
      <c r="F22" s="19" t="str">
        <f>IF(Table1[[#This Row],[Benchmark]]="", "", Table1[[#This Row],[Benchmark]])</f>
        <v/>
      </c>
      <c r="G22" s="17"/>
      <c r="H22" s="17"/>
      <c r="I22"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22" s="46" t="str">
        <f t="shared" si="0"/>
        <v xml:space="preserve"> </v>
      </c>
      <c r="K22" s="16"/>
      <c r="L22" s="16"/>
      <c r="M22" s="46" t="e">
        <f t="shared" si="1"/>
        <v>#VALUE!</v>
      </c>
      <c r="N22" s="41" t="e">
        <f t="shared" si="2"/>
        <v>#VALUE!</v>
      </c>
      <c r="O22" s="41" t="str">
        <f t="shared" si="3"/>
        <v xml:space="preserve"> </v>
      </c>
    </row>
    <row r="23" spans="1:15" s="15" customFormat="1" x14ac:dyDescent="0.25">
      <c r="A23" s="21" t="str">
        <f>IF(Table1[[#This Row],[Domain]]="", "", Table1[[#This Row],[Domain]])</f>
        <v/>
      </c>
      <c r="B23" s="21" t="str">
        <f>IF(Table1[[#This Row],[Objective Assessment]]="", "", Table1[[#This Row],[Objective Assessment]])</f>
        <v/>
      </c>
      <c r="C23" s="21" t="str">
        <f>IF(Table1[[#This Row],[Grade Levels Served]]="", "", Table1[[#This Row],[Grade Levels Served]])</f>
        <v/>
      </c>
      <c r="D23" s="58" t="str">
        <f>IF(Table1[[#This Row],[Participant Group Assessed]]="", "", Table1[[#This Row],[Participant Group Assessed]])</f>
        <v/>
      </c>
      <c r="E23" s="22" t="str">
        <f>IF(Table1[[#This Row],[Standard of Success]]="", "",Table1[[#This Row],[Standard of Success]])</f>
        <v/>
      </c>
      <c r="F23" s="19" t="str">
        <f>IF(Table1[[#This Row],[Benchmark]]="", "", Table1[[#This Row],[Benchmark]])</f>
        <v/>
      </c>
      <c r="G23" s="17"/>
      <c r="H23" s="17"/>
      <c r="I23"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23" s="46" t="str">
        <f t="shared" si="0"/>
        <v xml:space="preserve"> </v>
      </c>
      <c r="K23" s="16"/>
      <c r="L23" s="16"/>
      <c r="M23" s="46" t="e">
        <f t="shared" si="1"/>
        <v>#VALUE!</v>
      </c>
      <c r="N23" s="41" t="e">
        <f t="shared" si="2"/>
        <v>#VALUE!</v>
      </c>
      <c r="O23" s="41" t="str">
        <f t="shared" si="3"/>
        <v xml:space="preserve"> </v>
      </c>
    </row>
    <row r="24" spans="1:15" s="15" customFormat="1" x14ac:dyDescent="0.25">
      <c r="A24" s="21" t="str">
        <f>IF(Table1[[#This Row],[Domain]]="", "", Table1[[#This Row],[Domain]])</f>
        <v/>
      </c>
      <c r="B24" s="21" t="str">
        <f>IF(Table1[[#This Row],[Objective Assessment]]="", "", Table1[[#This Row],[Objective Assessment]])</f>
        <v/>
      </c>
      <c r="C24" s="21" t="str">
        <f>IF(Table1[[#This Row],[Grade Levels Served]]="", "", Table1[[#This Row],[Grade Levels Served]])</f>
        <v/>
      </c>
      <c r="D24" s="58" t="str">
        <f>IF(Table1[[#This Row],[Participant Group Assessed]]="", "", Table1[[#This Row],[Participant Group Assessed]])</f>
        <v/>
      </c>
      <c r="E24" s="22" t="str">
        <f>IF(Table1[[#This Row],[Standard of Success]]="", "",Table1[[#This Row],[Standard of Success]])</f>
        <v/>
      </c>
      <c r="F24" s="19" t="str">
        <f>IF(Table1[[#This Row],[Benchmark]]="", "", Table1[[#This Row],[Benchmark]])</f>
        <v/>
      </c>
      <c r="G24" s="17"/>
      <c r="H24" s="17"/>
      <c r="I24"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24" s="46" t="str">
        <f t="shared" si="0"/>
        <v xml:space="preserve"> </v>
      </c>
      <c r="K24" s="16"/>
      <c r="L24" s="16"/>
      <c r="M24" s="46" t="e">
        <f t="shared" si="1"/>
        <v>#VALUE!</v>
      </c>
      <c r="N24" s="41" t="e">
        <f t="shared" si="2"/>
        <v>#VALUE!</v>
      </c>
      <c r="O24" s="41" t="str">
        <f t="shared" si="3"/>
        <v xml:space="preserve"> </v>
      </c>
    </row>
    <row r="25" spans="1:15" s="15" customFormat="1" x14ac:dyDescent="0.25">
      <c r="A25" s="21" t="str">
        <f>IF(Table1[[#This Row],[Domain]]="", "", Table1[[#This Row],[Domain]])</f>
        <v/>
      </c>
      <c r="B25" s="21" t="str">
        <f>IF(Table1[[#This Row],[Objective Assessment]]="", "", Table1[[#This Row],[Objective Assessment]])</f>
        <v/>
      </c>
      <c r="C25" s="21" t="str">
        <f>IF(Table1[[#This Row],[Grade Levels Served]]="", "", Table1[[#This Row],[Grade Levels Served]])</f>
        <v/>
      </c>
      <c r="D25" s="58" t="str">
        <f>IF(Table1[[#This Row],[Participant Group Assessed]]="", "", Table1[[#This Row],[Participant Group Assessed]])</f>
        <v/>
      </c>
      <c r="E25" s="22" t="str">
        <f>IF(Table1[[#This Row],[Standard of Success]]="", "",Table1[[#This Row],[Standard of Success]])</f>
        <v/>
      </c>
      <c r="F25" s="19" t="str">
        <f>IF(Table1[[#This Row],[Benchmark]]="", "", Table1[[#This Row],[Benchmark]])</f>
        <v/>
      </c>
      <c r="G25" s="17"/>
      <c r="H25" s="17"/>
      <c r="I25"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25" s="46" t="str">
        <f t="shared" si="0"/>
        <v xml:space="preserve"> </v>
      </c>
      <c r="K25" s="16"/>
      <c r="L25" s="16"/>
      <c r="M25" s="46" t="e">
        <f t="shared" si="1"/>
        <v>#VALUE!</v>
      </c>
      <c r="N25" s="41" t="e">
        <f t="shared" si="2"/>
        <v>#VALUE!</v>
      </c>
      <c r="O25" s="41" t="str">
        <f t="shared" si="3"/>
        <v xml:space="preserve"> </v>
      </c>
    </row>
    <row r="26" spans="1:15" s="15" customFormat="1" x14ac:dyDescent="0.25">
      <c r="A26" s="21" t="str">
        <f>IF(Table1[[#This Row],[Domain]]="", "", Table1[[#This Row],[Domain]])</f>
        <v/>
      </c>
      <c r="B26" s="21" t="str">
        <f>IF(Table1[[#This Row],[Objective Assessment]]="", "", Table1[[#This Row],[Objective Assessment]])</f>
        <v/>
      </c>
      <c r="C26" s="21" t="str">
        <f>IF(Table1[[#This Row],[Grade Levels Served]]="", "", Table1[[#This Row],[Grade Levels Served]])</f>
        <v/>
      </c>
      <c r="D26" s="58" t="str">
        <f>IF(Table1[[#This Row],[Participant Group Assessed]]="", "", Table1[[#This Row],[Participant Group Assessed]])</f>
        <v/>
      </c>
      <c r="E26" s="22" t="str">
        <f>IF(Table1[[#This Row],[Standard of Success]]="", "",Table1[[#This Row],[Standard of Success]])</f>
        <v/>
      </c>
      <c r="F26" s="19" t="str">
        <f>IF(Table1[[#This Row],[Benchmark]]="", "", Table1[[#This Row],[Benchmark]])</f>
        <v/>
      </c>
      <c r="G26" s="17"/>
      <c r="H26" s="17"/>
      <c r="I26"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26" s="46" t="str">
        <f t="shared" si="0"/>
        <v xml:space="preserve"> </v>
      </c>
      <c r="K26" s="16"/>
      <c r="L26" s="16"/>
      <c r="M26" s="46" t="e">
        <f t="shared" si="1"/>
        <v>#VALUE!</v>
      </c>
      <c r="N26" s="41" t="e">
        <f t="shared" si="2"/>
        <v>#VALUE!</v>
      </c>
      <c r="O26" s="41" t="str">
        <f t="shared" si="3"/>
        <v xml:space="preserve"> </v>
      </c>
    </row>
    <row r="27" spans="1:15" s="15" customFormat="1" x14ac:dyDescent="0.25">
      <c r="A27" s="21" t="str">
        <f>IF(Table1[[#This Row],[Domain]]="", "", Table1[[#This Row],[Domain]])</f>
        <v/>
      </c>
      <c r="B27" s="21" t="str">
        <f>IF(Table1[[#This Row],[Objective Assessment]]="", "", Table1[[#This Row],[Objective Assessment]])</f>
        <v/>
      </c>
      <c r="C27" s="21" t="str">
        <f>IF(Table1[[#This Row],[Grade Levels Served]]="", "", Table1[[#This Row],[Grade Levels Served]])</f>
        <v/>
      </c>
      <c r="D27" s="58" t="str">
        <f>IF(Table1[[#This Row],[Participant Group Assessed]]="", "", Table1[[#This Row],[Participant Group Assessed]])</f>
        <v/>
      </c>
      <c r="E27" s="22" t="str">
        <f>IF(Table1[[#This Row],[Standard of Success]]="", "",Table1[[#This Row],[Standard of Success]])</f>
        <v/>
      </c>
      <c r="F27" s="19" t="str">
        <f>IF(Table1[[#This Row],[Benchmark]]="", "", Table1[[#This Row],[Benchmark]])</f>
        <v/>
      </c>
      <c r="G27" s="17"/>
      <c r="H27" s="17"/>
      <c r="I27"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27" s="46" t="str">
        <f t="shared" si="0"/>
        <v xml:space="preserve"> </v>
      </c>
      <c r="K27" s="16"/>
      <c r="L27" s="16"/>
      <c r="M27" s="46" t="e">
        <f t="shared" si="1"/>
        <v>#VALUE!</v>
      </c>
      <c r="N27" s="41" t="e">
        <f t="shared" si="2"/>
        <v>#VALUE!</v>
      </c>
      <c r="O27" s="41" t="str">
        <f t="shared" si="3"/>
        <v xml:space="preserve"> </v>
      </c>
    </row>
    <row r="28" spans="1:15" s="15" customFormat="1" x14ac:dyDescent="0.25">
      <c r="A28" s="21" t="str">
        <f>IF(Table1[[#This Row],[Domain]]="", "", Table1[[#This Row],[Domain]])</f>
        <v/>
      </c>
      <c r="B28" s="21" t="str">
        <f>IF(Table1[[#This Row],[Objective Assessment]]="", "", Table1[[#This Row],[Objective Assessment]])</f>
        <v/>
      </c>
      <c r="C28" s="21" t="str">
        <f>IF(Table1[[#This Row],[Grade Levels Served]]="", "", Table1[[#This Row],[Grade Levels Served]])</f>
        <v/>
      </c>
      <c r="D28" s="58" t="str">
        <f>IF(Table1[[#This Row],[Participant Group Assessed]]="", "", Table1[[#This Row],[Participant Group Assessed]])</f>
        <v/>
      </c>
      <c r="E28" s="22" t="str">
        <f>IF(Table1[[#This Row],[Standard of Success]]="", "",Table1[[#This Row],[Standard of Success]])</f>
        <v/>
      </c>
      <c r="F28" s="19" t="str">
        <f>IF(Table1[[#This Row],[Benchmark]]="", "", Table1[[#This Row],[Benchmark]])</f>
        <v/>
      </c>
      <c r="G28" s="17"/>
      <c r="H28" s="17"/>
      <c r="I28"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28" s="46" t="str">
        <f t="shared" si="0"/>
        <v xml:space="preserve"> </v>
      </c>
      <c r="K28" s="16"/>
      <c r="L28" s="16"/>
      <c r="M28" s="46" t="e">
        <f t="shared" si="1"/>
        <v>#VALUE!</v>
      </c>
      <c r="N28" s="41" t="e">
        <f t="shared" si="2"/>
        <v>#VALUE!</v>
      </c>
      <c r="O28" s="41" t="str">
        <f t="shared" si="3"/>
        <v xml:space="preserve"> </v>
      </c>
    </row>
    <row r="29" spans="1:15" s="15" customFormat="1" x14ac:dyDescent="0.25">
      <c r="A29" s="21" t="str">
        <f>IF(Table1[[#This Row],[Domain]]="", "", Table1[[#This Row],[Domain]])</f>
        <v/>
      </c>
      <c r="B29" s="21" t="str">
        <f>IF(Table1[[#This Row],[Objective Assessment]]="", "", Table1[[#This Row],[Objective Assessment]])</f>
        <v/>
      </c>
      <c r="C29" s="21" t="str">
        <f>IF(Table1[[#This Row],[Grade Levels Served]]="", "", Table1[[#This Row],[Grade Levels Served]])</f>
        <v/>
      </c>
      <c r="D29" s="58" t="str">
        <f>IF(Table1[[#This Row],[Participant Group Assessed]]="", "", Table1[[#This Row],[Participant Group Assessed]])</f>
        <v/>
      </c>
      <c r="E29" s="22" t="str">
        <f>IF(Table1[[#This Row],[Standard of Success]]="", "",Table1[[#This Row],[Standard of Success]])</f>
        <v/>
      </c>
      <c r="F29" s="19" t="str">
        <f>IF(Table1[[#This Row],[Benchmark]]="", "", Table1[[#This Row],[Benchmark]])</f>
        <v/>
      </c>
      <c r="G29" s="17"/>
      <c r="H29" s="17"/>
      <c r="I29"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29" s="46" t="str">
        <f t="shared" si="0"/>
        <v xml:space="preserve"> </v>
      </c>
      <c r="K29" s="16"/>
      <c r="L29" s="16"/>
      <c r="M29" s="46" t="e">
        <f t="shared" si="1"/>
        <v>#VALUE!</v>
      </c>
      <c r="N29" s="41" t="e">
        <f t="shared" si="2"/>
        <v>#VALUE!</v>
      </c>
      <c r="O29" s="41" t="str">
        <f t="shared" si="3"/>
        <v xml:space="preserve"> </v>
      </c>
    </row>
    <row r="30" spans="1:15" s="15" customFormat="1" x14ac:dyDescent="0.25">
      <c r="A30" s="21" t="str">
        <f>IF(Table1[[#This Row],[Domain]]="", "", Table1[[#This Row],[Domain]])</f>
        <v/>
      </c>
      <c r="B30" s="21" t="str">
        <f>IF(Table1[[#This Row],[Objective Assessment]]="", "", Table1[[#This Row],[Objective Assessment]])</f>
        <v/>
      </c>
      <c r="C30" s="21" t="str">
        <f>IF(Table1[[#This Row],[Grade Levels Served]]="", "", Table1[[#This Row],[Grade Levels Served]])</f>
        <v/>
      </c>
      <c r="D30" s="58" t="str">
        <f>IF(Table1[[#This Row],[Participant Group Assessed]]="", "", Table1[[#This Row],[Participant Group Assessed]])</f>
        <v/>
      </c>
      <c r="E30" s="22" t="str">
        <f>IF(Table1[[#This Row],[Standard of Success]]="", "",Table1[[#This Row],[Standard of Success]])</f>
        <v/>
      </c>
      <c r="F30" s="19" t="str">
        <f>IF(Table1[[#This Row],[Benchmark]]="", "", Table1[[#This Row],[Benchmark]])</f>
        <v/>
      </c>
      <c r="G30" s="17"/>
      <c r="H30" s="17"/>
      <c r="I30"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30" s="46" t="str">
        <f t="shared" si="0"/>
        <v xml:space="preserve"> </v>
      </c>
      <c r="K30" s="16"/>
      <c r="L30" s="16"/>
      <c r="M30" s="46" t="e">
        <f t="shared" si="1"/>
        <v>#VALUE!</v>
      </c>
      <c r="N30" s="41" t="e">
        <f t="shared" si="2"/>
        <v>#VALUE!</v>
      </c>
      <c r="O30" s="41" t="str">
        <f t="shared" si="3"/>
        <v xml:space="preserve"> </v>
      </c>
    </row>
    <row r="31" spans="1:15" s="15" customFormat="1" x14ac:dyDescent="0.25">
      <c r="A31" s="21" t="str">
        <f>IF(Table1[[#This Row],[Domain]]="", "", Table1[[#This Row],[Domain]])</f>
        <v/>
      </c>
      <c r="B31" s="21" t="str">
        <f>IF(Table1[[#This Row],[Objective Assessment]]="", "", Table1[[#This Row],[Objective Assessment]])</f>
        <v/>
      </c>
      <c r="C31" s="21" t="str">
        <f>IF(Table1[[#This Row],[Grade Levels Served]]="", "", Table1[[#This Row],[Grade Levels Served]])</f>
        <v/>
      </c>
      <c r="D31" s="58" t="str">
        <f>IF(Table1[[#This Row],[Participant Group Assessed]]="", "", Table1[[#This Row],[Participant Group Assessed]])</f>
        <v/>
      </c>
      <c r="E31" s="22" t="str">
        <f>IF(Table1[[#This Row],[Standard of Success]]="", "",Table1[[#This Row],[Standard of Success]])</f>
        <v/>
      </c>
      <c r="F31" s="19" t="str">
        <f>IF(Table1[[#This Row],[Benchmark]]="", "", Table1[[#This Row],[Benchmark]])</f>
        <v/>
      </c>
      <c r="G31" s="17"/>
      <c r="H31" s="17"/>
      <c r="I31"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31" s="46" t="str">
        <f t="shared" si="0"/>
        <v xml:space="preserve"> </v>
      </c>
      <c r="K31" s="16"/>
      <c r="L31" s="16"/>
      <c r="M31" s="46" t="e">
        <f t="shared" si="1"/>
        <v>#VALUE!</v>
      </c>
      <c r="N31" s="41" t="e">
        <f t="shared" si="2"/>
        <v>#VALUE!</v>
      </c>
      <c r="O31" s="41" t="str">
        <f t="shared" si="3"/>
        <v xml:space="preserve"> </v>
      </c>
    </row>
    <row r="32" spans="1:15" s="15" customFormat="1" x14ac:dyDescent="0.25">
      <c r="A32" s="21" t="str">
        <f>IF(Table1[[#This Row],[Domain]]="", "", Table1[[#This Row],[Domain]])</f>
        <v/>
      </c>
      <c r="B32" s="21" t="str">
        <f>IF(Table1[[#This Row],[Objective Assessment]]="", "", Table1[[#This Row],[Objective Assessment]])</f>
        <v/>
      </c>
      <c r="C32" s="21" t="str">
        <f>IF(Table1[[#This Row],[Grade Levels Served]]="", "", Table1[[#This Row],[Grade Levels Served]])</f>
        <v/>
      </c>
      <c r="D32" s="58" t="str">
        <f>IF(Table1[[#This Row],[Participant Group Assessed]]="", "", Table1[[#This Row],[Participant Group Assessed]])</f>
        <v/>
      </c>
      <c r="E32" s="22" t="str">
        <f>IF(Table1[[#This Row],[Standard of Success]]="", "",Table1[[#This Row],[Standard of Success]])</f>
        <v/>
      </c>
      <c r="F32" s="19" t="str">
        <f>IF(Table1[[#This Row],[Benchmark]]="", "", Table1[[#This Row],[Benchmark]])</f>
        <v/>
      </c>
      <c r="G32" s="17"/>
      <c r="H32" s="17"/>
      <c r="I32"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32" s="46" t="str">
        <f t="shared" si="0"/>
        <v xml:space="preserve"> </v>
      </c>
      <c r="K32" s="16"/>
      <c r="L32" s="16"/>
      <c r="M32" s="46" t="e">
        <f t="shared" si="1"/>
        <v>#VALUE!</v>
      </c>
      <c r="N32" s="41" t="e">
        <f t="shared" si="2"/>
        <v>#VALUE!</v>
      </c>
      <c r="O32" s="41" t="str">
        <f t="shared" si="3"/>
        <v xml:space="preserve"> </v>
      </c>
    </row>
    <row r="33" spans="1:15" s="15" customFormat="1" x14ac:dyDescent="0.25">
      <c r="A33" s="21" t="str">
        <f>IF(Table1[[#This Row],[Domain]]="", "", Table1[[#This Row],[Domain]])</f>
        <v/>
      </c>
      <c r="B33" s="21" t="str">
        <f>IF(Table1[[#This Row],[Objective Assessment]]="", "", Table1[[#This Row],[Objective Assessment]])</f>
        <v/>
      </c>
      <c r="C33" s="21" t="str">
        <f>IF(Table1[[#This Row],[Grade Levels Served]]="", "", Table1[[#This Row],[Grade Levels Served]])</f>
        <v/>
      </c>
      <c r="D33" s="58" t="str">
        <f>IF(Table1[[#This Row],[Participant Group Assessed]]="", "", Table1[[#This Row],[Participant Group Assessed]])</f>
        <v/>
      </c>
      <c r="E33" s="22" t="str">
        <f>IF(Table1[[#This Row],[Standard of Success]]="", "",Table1[[#This Row],[Standard of Success]])</f>
        <v/>
      </c>
      <c r="F33" s="19" t="str">
        <f>IF(Table1[[#This Row],[Benchmark]]="", "", Table1[[#This Row],[Benchmark]])</f>
        <v/>
      </c>
      <c r="G33" s="17"/>
      <c r="H33" s="17"/>
      <c r="I33"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33" s="46" t="str">
        <f t="shared" si="0"/>
        <v xml:space="preserve"> </v>
      </c>
      <c r="K33" s="16"/>
      <c r="L33" s="16"/>
      <c r="M33" s="46" t="e">
        <f t="shared" si="1"/>
        <v>#VALUE!</v>
      </c>
      <c r="N33" s="41" t="e">
        <f t="shared" si="2"/>
        <v>#VALUE!</v>
      </c>
      <c r="O33" s="41" t="str">
        <f t="shared" si="3"/>
        <v xml:space="preserve"> </v>
      </c>
    </row>
    <row r="34" spans="1:15" s="15" customFormat="1" x14ac:dyDescent="0.25">
      <c r="A34" s="21" t="str">
        <f>IF(Table1[[#This Row],[Domain]]="", "", Table1[[#This Row],[Domain]])</f>
        <v/>
      </c>
      <c r="B34" s="21" t="str">
        <f>IF(Table1[[#This Row],[Objective Assessment]]="", "", Table1[[#This Row],[Objective Assessment]])</f>
        <v/>
      </c>
      <c r="C34" s="21" t="str">
        <f>IF(Table1[[#This Row],[Grade Levels Served]]="", "", Table1[[#This Row],[Grade Levels Served]])</f>
        <v/>
      </c>
      <c r="D34" s="58" t="str">
        <f>IF(Table1[[#This Row],[Participant Group Assessed]]="", "", Table1[[#This Row],[Participant Group Assessed]])</f>
        <v/>
      </c>
      <c r="E34" s="22" t="str">
        <f>IF(Table1[[#This Row],[Standard of Success]]="", "",Table1[[#This Row],[Standard of Success]])</f>
        <v/>
      </c>
      <c r="F34" s="19" t="str">
        <f>IF(Table1[[#This Row],[Benchmark]]="", "", Table1[[#This Row],[Benchmark]])</f>
        <v/>
      </c>
      <c r="G34" s="17"/>
      <c r="H34" s="17"/>
      <c r="I34"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34" s="46" t="str">
        <f t="shared" ref="J34:J65" si="4">IF(ISERROR(M34)," ",M34)</f>
        <v xml:space="preserve"> </v>
      </c>
      <c r="K34" s="16"/>
      <c r="L34" s="16"/>
      <c r="M34" s="46" t="e">
        <f t="shared" ref="M34:M65" si="5">IF(N34&gt;=0, "5 Stars  
(Meets or Exceeds Benchmark)", IF(N34&gt;=-0.15, "4 Stars
(Approaching Benchmark)", IF(N34&gt;=-0.31, "3 Stars
(Meaningful Progress)", IF(N34&gt;=-0.51, "2 Stars
(Some Progress)", "1 Star
(Limited Progress)"))))</f>
        <v>#VALUE!</v>
      </c>
      <c r="N34" s="41" t="e">
        <f t="shared" ref="N34:N65" si="6">IF(((I34-F34)/F34)="", "", ((I34-F34)/F34))</f>
        <v>#VALUE!</v>
      </c>
      <c r="O34" s="41" t="str">
        <f t="shared" ref="O34:O65" si="7">IF(ISERROR(N34)," ",N34)</f>
        <v xml:space="preserve"> </v>
      </c>
    </row>
    <row r="35" spans="1:15" s="15" customFormat="1" x14ac:dyDescent="0.25">
      <c r="A35" s="21" t="str">
        <f>IF(Table1[[#This Row],[Domain]]="", "", Table1[[#This Row],[Domain]])</f>
        <v/>
      </c>
      <c r="B35" s="21" t="str">
        <f>IF(Table1[[#This Row],[Objective Assessment]]="", "", Table1[[#This Row],[Objective Assessment]])</f>
        <v/>
      </c>
      <c r="C35" s="21" t="str">
        <f>IF(Table1[[#This Row],[Grade Levels Served]]="", "", Table1[[#This Row],[Grade Levels Served]])</f>
        <v/>
      </c>
      <c r="D35" s="58" t="str">
        <f>IF(Table1[[#This Row],[Participant Group Assessed]]="", "", Table1[[#This Row],[Participant Group Assessed]])</f>
        <v/>
      </c>
      <c r="E35" s="22" t="str">
        <f>IF(Table1[[#This Row],[Standard of Success]]="", "",Table1[[#This Row],[Standard of Success]])</f>
        <v/>
      </c>
      <c r="F35" s="19" t="str">
        <f>IF(Table1[[#This Row],[Benchmark]]="", "", Table1[[#This Row],[Benchmark]])</f>
        <v/>
      </c>
      <c r="G35" s="17"/>
      <c r="H35" s="17"/>
      <c r="I35"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35" s="46" t="str">
        <f t="shared" si="4"/>
        <v xml:space="preserve"> </v>
      </c>
      <c r="K35" s="16"/>
      <c r="L35" s="16"/>
      <c r="M35" s="46" t="e">
        <f t="shared" si="5"/>
        <v>#VALUE!</v>
      </c>
      <c r="N35" s="41" t="e">
        <f t="shared" si="6"/>
        <v>#VALUE!</v>
      </c>
      <c r="O35" s="41" t="str">
        <f t="shared" si="7"/>
        <v xml:space="preserve"> </v>
      </c>
    </row>
    <row r="36" spans="1:15" s="15" customFormat="1" x14ac:dyDescent="0.25">
      <c r="A36" s="21" t="str">
        <f>IF(Table1[[#This Row],[Domain]]="", "", Table1[[#This Row],[Domain]])</f>
        <v/>
      </c>
      <c r="B36" s="21" t="str">
        <f>IF(Table1[[#This Row],[Objective Assessment]]="", "", Table1[[#This Row],[Objective Assessment]])</f>
        <v/>
      </c>
      <c r="C36" s="21" t="str">
        <f>IF(Table1[[#This Row],[Grade Levels Served]]="", "", Table1[[#This Row],[Grade Levels Served]])</f>
        <v/>
      </c>
      <c r="D36" s="58" t="str">
        <f>IF(Table1[[#This Row],[Participant Group Assessed]]="", "", Table1[[#This Row],[Participant Group Assessed]])</f>
        <v/>
      </c>
      <c r="E36" s="22" t="str">
        <f>IF(Table1[[#This Row],[Standard of Success]]="", "",Table1[[#This Row],[Standard of Success]])</f>
        <v/>
      </c>
      <c r="F36" s="19" t="str">
        <f>IF(Table1[[#This Row],[Benchmark]]="", "", Table1[[#This Row],[Benchmark]])</f>
        <v/>
      </c>
      <c r="G36" s="17"/>
      <c r="H36" s="17"/>
      <c r="I36"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36" s="46" t="str">
        <f t="shared" si="4"/>
        <v xml:space="preserve"> </v>
      </c>
      <c r="K36" s="16"/>
      <c r="L36" s="16"/>
      <c r="M36" s="46" t="e">
        <f t="shared" si="5"/>
        <v>#VALUE!</v>
      </c>
      <c r="N36" s="41" t="e">
        <f t="shared" si="6"/>
        <v>#VALUE!</v>
      </c>
      <c r="O36" s="41" t="str">
        <f t="shared" si="7"/>
        <v xml:space="preserve"> </v>
      </c>
    </row>
    <row r="37" spans="1:15" s="15" customFormat="1" x14ac:dyDescent="0.25">
      <c r="A37" s="21" t="str">
        <f>IF(Table1[[#This Row],[Domain]]="", "", Table1[[#This Row],[Domain]])</f>
        <v/>
      </c>
      <c r="B37" s="21" t="str">
        <f>IF(Table1[[#This Row],[Objective Assessment]]="", "", Table1[[#This Row],[Objective Assessment]])</f>
        <v/>
      </c>
      <c r="C37" s="21" t="str">
        <f>IF(Table1[[#This Row],[Grade Levels Served]]="", "", Table1[[#This Row],[Grade Levels Served]])</f>
        <v/>
      </c>
      <c r="D37" s="58" t="str">
        <f>IF(Table1[[#This Row],[Participant Group Assessed]]="", "", Table1[[#This Row],[Participant Group Assessed]])</f>
        <v/>
      </c>
      <c r="E37" s="22" t="str">
        <f>IF(Table1[[#This Row],[Standard of Success]]="", "",Table1[[#This Row],[Standard of Success]])</f>
        <v/>
      </c>
      <c r="F37" s="19" t="str">
        <f>IF(Table1[[#This Row],[Benchmark]]="", "", Table1[[#This Row],[Benchmark]])</f>
        <v/>
      </c>
      <c r="G37" s="17"/>
      <c r="H37" s="17"/>
      <c r="I37"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37" s="46" t="str">
        <f t="shared" si="4"/>
        <v xml:space="preserve"> </v>
      </c>
      <c r="K37" s="16"/>
      <c r="L37" s="16"/>
      <c r="M37" s="46" t="e">
        <f t="shared" si="5"/>
        <v>#VALUE!</v>
      </c>
      <c r="N37" s="41" t="e">
        <f t="shared" si="6"/>
        <v>#VALUE!</v>
      </c>
      <c r="O37" s="41" t="str">
        <f t="shared" si="7"/>
        <v xml:space="preserve"> </v>
      </c>
    </row>
    <row r="38" spans="1:15" s="15" customFormat="1" x14ac:dyDescent="0.25">
      <c r="A38" s="21" t="str">
        <f>IF(Table1[[#This Row],[Domain]]="", "", Table1[[#This Row],[Domain]])</f>
        <v/>
      </c>
      <c r="B38" s="21" t="str">
        <f>IF(Table1[[#This Row],[Objective Assessment]]="", "", Table1[[#This Row],[Objective Assessment]])</f>
        <v/>
      </c>
      <c r="C38" s="21" t="str">
        <f>IF(Table1[[#This Row],[Grade Levels Served]]="", "", Table1[[#This Row],[Grade Levels Served]])</f>
        <v/>
      </c>
      <c r="D38" s="58" t="str">
        <f>IF(Table1[[#This Row],[Participant Group Assessed]]="", "", Table1[[#This Row],[Participant Group Assessed]])</f>
        <v/>
      </c>
      <c r="E38" s="22" t="str">
        <f>IF(Table1[[#This Row],[Standard of Success]]="", "",Table1[[#This Row],[Standard of Success]])</f>
        <v/>
      </c>
      <c r="F38" s="19" t="str">
        <f>IF(Table1[[#This Row],[Benchmark]]="", "", Table1[[#This Row],[Benchmark]])</f>
        <v/>
      </c>
      <c r="G38" s="17"/>
      <c r="H38" s="17"/>
      <c r="I38"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38" s="46" t="str">
        <f t="shared" si="4"/>
        <v xml:space="preserve"> </v>
      </c>
      <c r="K38" s="16"/>
      <c r="L38" s="16"/>
      <c r="M38" s="46" t="e">
        <f t="shared" si="5"/>
        <v>#VALUE!</v>
      </c>
      <c r="N38" s="41" t="e">
        <f t="shared" si="6"/>
        <v>#VALUE!</v>
      </c>
      <c r="O38" s="41" t="str">
        <f t="shared" si="7"/>
        <v xml:space="preserve"> </v>
      </c>
    </row>
    <row r="39" spans="1:15" s="15" customFormat="1" x14ac:dyDescent="0.25">
      <c r="A39" s="21" t="str">
        <f>IF(Table1[[#This Row],[Domain]]="", "", Table1[[#This Row],[Domain]])</f>
        <v/>
      </c>
      <c r="B39" s="21" t="str">
        <f>IF(Table1[[#This Row],[Objective Assessment]]="", "", Table1[[#This Row],[Objective Assessment]])</f>
        <v/>
      </c>
      <c r="C39" s="21" t="str">
        <f>IF(Table1[[#This Row],[Grade Levels Served]]="", "", Table1[[#This Row],[Grade Levels Served]])</f>
        <v/>
      </c>
      <c r="D39" s="58" t="str">
        <f>IF(Table1[[#This Row],[Participant Group Assessed]]="", "", Table1[[#This Row],[Participant Group Assessed]])</f>
        <v/>
      </c>
      <c r="E39" s="22" t="str">
        <f>IF(Table1[[#This Row],[Standard of Success]]="", "",Table1[[#This Row],[Standard of Success]])</f>
        <v/>
      </c>
      <c r="F39" s="19" t="str">
        <f>IF(Table1[[#This Row],[Benchmark]]="", "", Table1[[#This Row],[Benchmark]])</f>
        <v/>
      </c>
      <c r="G39" s="17"/>
      <c r="H39" s="17"/>
      <c r="I39"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39" s="46" t="str">
        <f t="shared" si="4"/>
        <v xml:space="preserve"> </v>
      </c>
      <c r="K39" s="16"/>
      <c r="L39" s="16"/>
      <c r="M39" s="46" t="e">
        <f t="shared" si="5"/>
        <v>#VALUE!</v>
      </c>
      <c r="N39" s="41" t="e">
        <f t="shared" si="6"/>
        <v>#VALUE!</v>
      </c>
      <c r="O39" s="41" t="str">
        <f t="shared" si="7"/>
        <v xml:space="preserve"> </v>
      </c>
    </row>
    <row r="40" spans="1:15" s="15" customFormat="1" x14ac:dyDescent="0.25">
      <c r="A40" s="21" t="str">
        <f>IF(Table1[[#This Row],[Domain]]="", "", Table1[[#This Row],[Domain]])</f>
        <v/>
      </c>
      <c r="B40" s="21" t="str">
        <f>IF(Table1[[#This Row],[Objective Assessment]]="", "", Table1[[#This Row],[Objective Assessment]])</f>
        <v/>
      </c>
      <c r="C40" s="21" t="str">
        <f>IF(Table1[[#This Row],[Grade Levels Served]]="", "", Table1[[#This Row],[Grade Levels Served]])</f>
        <v/>
      </c>
      <c r="D40" s="58" t="str">
        <f>IF(Table1[[#This Row],[Participant Group Assessed]]="", "", Table1[[#This Row],[Participant Group Assessed]])</f>
        <v/>
      </c>
      <c r="E40" s="22" t="str">
        <f>IF(Table1[[#This Row],[Standard of Success]]="", "",Table1[[#This Row],[Standard of Success]])</f>
        <v/>
      </c>
      <c r="F40" s="19" t="str">
        <f>IF(Table1[[#This Row],[Benchmark]]="", "", Table1[[#This Row],[Benchmark]])</f>
        <v/>
      </c>
      <c r="G40" s="17"/>
      <c r="H40" s="17"/>
      <c r="I40"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40" s="46" t="str">
        <f t="shared" si="4"/>
        <v xml:space="preserve"> </v>
      </c>
      <c r="K40" s="16"/>
      <c r="L40" s="16"/>
      <c r="M40" s="46" t="e">
        <f t="shared" si="5"/>
        <v>#VALUE!</v>
      </c>
      <c r="N40" s="41" t="e">
        <f t="shared" si="6"/>
        <v>#VALUE!</v>
      </c>
      <c r="O40" s="41" t="str">
        <f t="shared" si="7"/>
        <v xml:space="preserve"> </v>
      </c>
    </row>
    <row r="41" spans="1:15" s="15" customFormat="1" x14ac:dyDescent="0.25">
      <c r="A41" s="21" t="str">
        <f>IF(Table1[[#This Row],[Domain]]="", "", Table1[[#This Row],[Domain]])</f>
        <v/>
      </c>
      <c r="B41" s="21" t="str">
        <f>IF(Table1[[#This Row],[Objective Assessment]]="", "", Table1[[#This Row],[Objective Assessment]])</f>
        <v/>
      </c>
      <c r="C41" s="21" t="str">
        <f>IF(Table1[[#This Row],[Grade Levels Served]]="", "", Table1[[#This Row],[Grade Levels Served]])</f>
        <v/>
      </c>
      <c r="D41" s="58" t="str">
        <f>IF(Table1[[#This Row],[Participant Group Assessed]]="", "", Table1[[#This Row],[Participant Group Assessed]])</f>
        <v/>
      </c>
      <c r="E41" s="22" t="str">
        <f>IF(Table1[[#This Row],[Standard of Success]]="", "",Table1[[#This Row],[Standard of Success]])</f>
        <v/>
      </c>
      <c r="F41" s="19" t="str">
        <f>IF(Table1[[#This Row],[Benchmark]]="", "", Table1[[#This Row],[Benchmark]])</f>
        <v/>
      </c>
      <c r="G41" s="17"/>
      <c r="H41" s="17"/>
      <c r="I41"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41" s="46" t="str">
        <f t="shared" si="4"/>
        <v xml:space="preserve"> </v>
      </c>
      <c r="K41" s="16"/>
      <c r="L41" s="16"/>
      <c r="M41" s="46" t="e">
        <f t="shared" si="5"/>
        <v>#VALUE!</v>
      </c>
      <c r="N41" s="41" t="e">
        <f t="shared" si="6"/>
        <v>#VALUE!</v>
      </c>
      <c r="O41" s="41" t="str">
        <f t="shared" si="7"/>
        <v xml:space="preserve"> </v>
      </c>
    </row>
    <row r="42" spans="1:15" s="15" customFormat="1" x14ac:dyDescent="0.25">
      <c r="A42" s="21" t="str">
        <f>IF(Table1[[#This Row],[Domain]]="", "", Table1[[#This Row],[Domain]])</f>
        <v/>
      </c>
      <c r="B42" s="21" t="str">
        <f>IF(Table1[[#This Row],[Objective Assessment]]="", "", Table1[[#This Row],[Objective Assessment]])</f>
        <v/>
      </c>
      <c r="C42" s="21" t="str">
        <f>IF(Table1[[#This Row],[Grade Levels Served]]="", "", Table1[[#This Row],[Grade Levels Served]])</f>
        <v/>
      </c>
      <c r="D42" s="58" t="str">
        <f>IF(Table1[[#This Row],[Participant Group Assessed]]="", "", Table1[[#This Row],[Participant Group Assessed]])</f>
        <v/>
      </c>
      <c r="E42" s="22" t="str">
        <f>IF(Table1[[#This Row],[Standard of Success]]="", "",Table1[[#This Row],[Standard of Success]])</f>
        <v/>
      </c>
      <c r="F42" s="19" t="str">
        <f>IF(Table1[[#This Row],[Benchmark]]="", "", Table1[[#This Row],[Benchmark]])</f>
        <v/>
      </c>
      <c r="G42" s="17"/>
      <c r="H42" s="17"/>
      <c r="I42"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42" s="46" t="str">
        <f t="shared" si="4"/>
        <v xml:space="preserve"> </v>
      </c>
      <c r="K42" s="16"/>
      <c r="L42" s="16"/>
      <c r="M42" s="46" t="e">
        <f t="shared" si="5"/>
        <v>#VALUE!</v>
      </c>
      <c r="N42" s="41" t="e">
        <f t="shared" si="6"/>
        <v>#VALUE!</v>
      </c>
      <c r="O42" s="41" t="str">
        <f t="shared" si="7"/>
        <v xml:space="preserve"> </v>
      </c>
    </row>
    <row r="43" spans="1:15" s="15" customFormat="1" x14ac:dyDescent="0.25">
      <c r="A43" s="21" t="str">
        <f>IF(Table1[[#This Row],[Domain]]="", "", Table1[[#This Row],[Domain]])</f>
        <v/>
      </c>
      <c r="B43" s="21" t="str">
        <f>IF(Table1[[#This Row],[Objective Assessment]]="", "", Table1[[#This Row],[Objective Assessment]])</f>
        <v/>
      </c>
      <c r="C43" s="21" t="str">
        <f>IF(Table1[[#This Row],[Grade Levels Served]]="", "", Table1[[#This Row],[Grade Levels Served]])</f>
        <v/>
      </c>
      <c r="D43" s="58" t="str">
        <f>IF(Table1[[#This Row],[Participant Group Assessed]]="", "", Table1[[#This Row],[Participant Group Assessed]])</f>
        <v/>
      </c>
      <c r="E43" s="22" t="str">
        <f>IF(Table1[[#This Row],[Standard of Success]]="", "",Table1[[#This Row],[Standard of Success]])</f>
        <v/>
      </c>
      <c r="F43" s="19" t="str">
        <f>IF(Table1[[#This Row],[Benchmark]]="", "", Table1[[#This Row],[Benchmark]])</f>
        <v/>
      </c>
      <c r="G43" s="17"/>
      <c r="H43" s="17"/>
      <c r="I43"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43" s="46" t="str">
        <f t="shared" si="4"/>
        <v xml:space="preserve"> </v>
      </c>
      <c r="K43" s="16"/>
      <c r="L43" s="16"/>
      <c r="M43" s="46" t="e">
        <f t="shared" si="5"/>
        <v>#VALUE!</v>
      </c>
      <c r="N43" s="41" t="e">
        <f t="shared" si="6"/>
        <v>#VALUE!</v>
      </c>
      <c r="O43" s="41" t="str">
        <f t="shared" si="7"/>
        <v xml:space="preserve"> </v>
      </c>
    </row>
    <row r="44" spans="1:15" s="15" customFormat="1" x14ac:dyDescent="0.25">
      <c r="A44" s="21" t="str">
        <f>IF(Table1[[#This Row],[Domain]]="", "", Table1[[#This Row],[Domain]])</f>
        <v/>
      </c>
      <c r="B44" s="21" t="str">
        <f>IF(Table1[[#This Row],[Objective Assessment]]="", "", Table1[[#This Row],[Objective Assessment]])</f>
        <v/>
      </c>
      <c r="C44" s="21" t="str">
        <f>IF(Table1[[#This Row],[Grade Levels Served]]="", "", Table1[[#This Row],[Grade Levels Served]])</f>
        <v/>
      </c>
      <c r="D44" s="58" t="str">
        <f>IF(Table1[[#This Row],[Participant Group Assessed]]="", "", Table1[[#This Row],[Participant Group Assessed]])</f>
        <v/>
      </c>
      <c r="E44" s="22" t="str">
        <f>IF(Table1[[#This Row],[Standard of Success]]="", "",Table1[[#This Row],[Standard of Success]])</f>
        <v/>
      </c>
      <c r="F44" s="19" t="str">
        <f>IF(Table1[[#This Row],[Benchmark]]="", "", Table1[[#This Row],[Benchmark]])</f>
        <v/>
      </c>
      <c r="G44" s="17"/>
      <c r="H44" s="17"/>
      <c r="I44"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44" s="46" t="str">
        <f t="shared" si="4"/>
        <v xml:space="preserve"> </v>
      </c>
      <c r="K44" s="16"/>
      <c r="L44" s="16"/>
      <c r="M44" s="46" t="e">
        <f t="shared" si="5"/>
        <v>#VALUE!</v>
      </c>
      <c r="N44" s="41" t="e">
        <f t="shared" si="6"/>
        <v>#VALUE!</v>
      </c>
      <c r="O44" s="41" t="str">
        <f t="shared" si="7"/>
        <v xml:space="preserve"> </v>
      </c>
    </row>
    <row r="45" spans="1:15" s="15" customFormat="1" x14ac:dyDescent="0.25">
      <c r="A45" s="21" t="str">
        <f>IF(Table1[[#This Row],[Domain]]="", "", Table1[[#This Row],[Domain]])</f>
        <v/>
      </c>
      <c r="B45" s="21" t="str">
        <f>IF(Table1[[#This Row],[Objective Assessment]]="", "", Table1[[#This Row],[Objective Assessment]])</f>
        <v/>
      </c>
      <c r="C45" s="21" t="str">
        <f>IF(Table1[[#This Row],[Grade Levels Served]]="", "", Table1[[#This Row],[Grade Levels Served]])</f>
        <v/>
      </c>
      <c r="D45" s="58" t="str">
        <f>IF(Table1[[#This Row],[Participant Group Assessed]]="", "", Table1[[#This Row],[Participant Group Assessed]])</f>
        <v/>
      </c>
      <c r="E45" s="22" t="str">
        <f>IF(Table1[[#This Row],[Standard of Success]]="", "",Table1[[#This Row],[Standard of Success]])</f>
        <v/>
      </c>
      <c r="F45" s="19" t="str">
        <f>IF(Table1[[#This Row],[Benchmark]]="", "", Table1[[#This Row],[Benchmark]])</f>
        <v/>
      </c>
      <c r="G45" s="17"/>
      <c r="H45" s="17"/>
      <c r="I45"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45" s="46" t="str">
        <f t="shared" si="4"/>
        <v xml:space="preserve"> </v>
      </c>
      <c r="K45" s="16"/>
      <c r="L45" s="16"/>
      <c r="M45" s="46" t="e">
        <f t="shared" si="5"/>
        <v>#VALUE!</v>
      </c>
      <c r="N45" s="41" t="e">
        <f t="shared" si="6"/>
        <v>#VALUE!</v>
      </c>
      <c r="O45" s="41" t="str">
        <f t="shared" si="7"/>
        <v xml:space="preserve"> </v>
      </c>
    </row>
    <row r="46" spans="1:15" s="15" customFormat="1" x14ac:dyDescent="0.25">
      <c r="A46" s="21" t="str">
        <f>IF(Table1[[#This Row],[Domain]]="", "", Table1[[#This Row],[Domain]])</f>
        <v/>
      </c>
      <c r="B46" s="21" t="str">
        <f>IF(Table1[[#This Row],[Objective Assessment]]="", "", Table1[[#This Row],[Objective Assessment]])</f>
        <v/>
      </c>
      <c r="C46" s="21" t="str">
        <f>IF(Table1[[#This Row],[Grade Levels Served]]="", "", Table1[[#This Row],[Grade Levels Served]])</f>
        <v/>
      </c>
      <c r="D46" s="58" t="str">
        <f>IF(Table1[[#This Row],[Participant Group Assessed]]="", "", Table1[[#This Row],[Participant Group Assessed]])</f>
        <v/>
      </c>
      <c r="E46" s="22" t="str">
        <f>IF(Table1[[#This Row],[Standard of Success]]="", "",Table1[[#This Row],[Standard of Success]])</f>
        <v/>
      </c>
      <c r="F46" s="19" t="str">
        <f>IF(Table1[[#This Row],[Benchmark]]="", "", Table1[[#This Row],[Benchmark]])</f>
        <v/>
      </c>
      <c r="G46" s="17"/>
      <c r="H46" s="17"/>
      <c r="I46"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46" s="46" t="str">
        <f t="shared" si="4"/>
        <v xml:space="preserve"> </v>
      </c>
      <c r="K46" s="16"/>
      <c r="L46" s="16"/>
      <c r="M46" s="46" t="e">
        <f t="shared" si="5"/>
        <v>#VALUE!</v>
      </c>
      <c r="N46" s="41" t="e">
        <f t="shared" si="6"/>
        <v>#VALUE!</v>
      </c>
      <c r="O46" s="41" t="str">
        <f t="shared" si="7"/>
        <v xml:space="preserve"> </v>
      </c>
    </row>
    <row r="47" spans="1:15" s="15" customFormat="1" x14ac:dyDescent="0.25">
      <c r="A47" s="21" t="str">
        <f>IF(Table1[[#This Row],[Domain]]="", "", Table1[[#This Row],[Domain]])</f>
        <v/>
      </c>
      <c r="B47" s="21" t="str">
        <f>IF(Table1[[#This Row],[Objective Assessment]]="", "", Table1[[#This Row],[Objective Assessment]])</f>
        <v/>
      </c>
      <c r="C47" s="21" t="str">
        <f>IF(Table1[[#This Row],[Grade Levels Served]]="", "", Table1[[#This Row],[Grade Levels Served]])</f>
        <v/>
      </c>
      <c r="D47" s="58" t="str">
        <f>IF(Table1[[#This Row],[Participant Group Assessed]]="", "", Table1[[#This Row],[Participant Group Assessed]])</f>
        <v/>
      </c>
      <c r="E47" s="22" t="str">
        <f>IF(Table1[[#This Row],[Standard of Success]]="", "",Table1[[#This Row],[Standard of Success]])</f>
        <v/>
      </c>
      <c r="F47" s="19" t="str">
        <f>IF(Table1[[#This Row],[Benchmark]]="", "", Table1[[#This Row],[Benchmark]])</f>
        <v/>
      </c>
      <c r="G47" s="17"/>
      <c r="H47" s="17"/>
      <c r="I47"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47" s="46" t="str">
        <f t="shared" si="4"/>
        <v xml:space="preserve"> </v>
      </c>
      <c r="K47" s="16"/>
      <c r="L47" s="16"/>
      <c r="M47" s="46" t="e">
        <f t="shared" si="5"/>
        <v>#VALUE!</v>
      </c>
      <c r="N47" s="41" t="e">
        <f t="shared" si="6"/>
        <v>#VALUE!</v>
      </c>
      <c r="O47" s="41" t="str">
        <f t="shared" si="7"/>
        <v xml:space="preserve"> </v>
      </c>
    </row>
    <row r="48" spans="1:15" s="15" customFormat="1" x14ac:dyDescent="0.25">
      <c r="A48" s="21" t="str">
        <f>IF(Table1[[#This Row],[Domain]]="", "", Table1[[#This Row],[Domain]])</f>
        <v/>
      </c>
      <c r="B48" s="21" t="str">
        <f>IF(Table1[[#This Row],[Objective Assessment]]="", "", Table1[[#This Row],[Objective Assessment]])</f>
        <v/>
      </c>
      <c r="C48" s="21" t="str">
        <f>IF(Table1[[#This Row],[Grade Levels Served]]="", "", Table1[[#This Row],[Grade Levels Served]])</f>
        <v/>
      </c>
      <c r="D48" s="58" t="str">
        <f>IF(Table1[[#This Row],[Participant Group Assessed]]="", "", Table1[[#This Row],[Participant Group Assessed]])</f>
        <v/>
      </c>
      <c r="E48" s="22" t="str">
        <f>IF(Table1[[#This Row],[Standard of Success]]="", "",Table1[[#This Row],[Standard of Success]])</f>
        <v/>
      </c>
      <c r="F48" s="19" t="str">
        <f>IF(Table1[[#This Row],[Benchmark]]="", "", Table1[[#This Row],[Benchmark]])</f>
        <v/>
      </c>
      <c r="G48" s="17"/>
      <c r="H48" s="17"/>
      <c r="I48"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48" s="46" t="str">
        <f t="shared" si="4"/>
        <v xml:space="preserve"> </v>
      </c>
      <c r="K48" s="16"/>
      <c r="L48" s="16"/>
      <c r="M48" s="46" t="e">
        <f t="shared" si="5"/>
        <v>#VALUE!</v>
      </c>
      <c r="N48" s="41" t="e">
        <f t="shared" si="6"/>
        <v>#VALUE!</v>
      </c>
      <c r="O48" s="41" t="str">
        <f t="shared" si="7"/>
        <v xml:space="preserve"> </v>
      </c>
    </row>
    <row r="49" spans="1:15" s="15" customFormat="1" x14ac:dyDescent="0.25">
      <c r="A49" s="21" t="str">
        <f>IF(Table1[[#This Row],[Domain]]="", "", Table1[[#This Row],[Domain]])</f>
        <v/>
      </c>
      <c r="B49" s="21" t="str">
        <f>IF(Table1[[#This Row],[Objective Assessment]]="", "", Table1[[#This Row],[Objective Assessment]])</f>
        <v/>
      </c>
      <c r="C49" s="21" t="str">
        <f>IF(Table1[[#This Row],[Grade Levels Served]]="", "", Table1[[#This Row],[Grade Levels Served]])</f>
        <v/>
      </c>
      <c r="D49" s="58" t="str">
        <f>IF(Table1[[#This Row],[Participant Group Assessed]]="", "", Table1[[#This Row],[Participant Group Assessed]])</f>
        <v/>
      </c>
      <c r="E49" s="22" t="str">
        <f>IF(Table1[[#This Row],[Standard of Success]]="", "",Table1[[#This Row],[Standard of Success]])</f>
        <v/>
      </c>
      <c r="F49" s="19" t="str">
        <f>IF(Table1[[#This Row],[Benchmark]]="", "", Table1[[#This Row],[Benchmark]])</f>
        <v/>
      </c>
      <c r="G49" s="17"/>
      <c r="H49" s="17"/>
      <c r="I49"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49" s="46" t="str">
        <f t="shared" si="4"/>
        <v xml:space="preserve"> </v>
      </c>
      <c r="K49" s="16"/>
      <c r="L49" s="16"/>
      <c r="M49" s="46" t="e">
        <f t="shared" si="5"/>
        <v>#VALUE!</v>
      </c>
      <c r="N49" s="41" t="e">
        <f t="shared" si="6"/>
        <v>#VALUE!</v>
      </c>
      <c r="O49" s="41" t="str">
        <f t="shared" si="7"/>
        <v xml:space="preserve"> </v>
      </c>
    </row>
    <row r="50" spans="1:15" s="15" customFormat="1" x14ac:dyDescent="0.25">
      <c r="A50" s="21" t="str">
        <f>IF(Table1[[#This Row],[Domain]]="", "", Table1[[#This Row],[Domain]])</f>
        <v/>
      </c>
      <c r="B50" s="21" t="str">
        <f>IF(Table1[[#This Row],[Objective Assessment]]="", "", Table1[[#This Row],[Objective Assessment]])</f>
        <v/>
      </c>
      <c r="C50" s="21" t="str">
        <f>IF(Table1[[#This Row],[Grade Levels Served]]="", "", Table1[[#This Row],[Grade Levels Served]])</f>
        <v/>
      </c>
      <c r="D50" s="58" t="str">
        <f>IF(Table1[[#This Row],[Participant Group Assessed]]="", "", Table1[[#This Row],[Participant Group Assessed]])</f>
        <v/>
      </c>
      <c r="E50" s="22" t="str">
        <f>IF(Table1[[#This Row],[Standard of Success]]="", "",Table1[[#This Row],[Standard of Success]])</f>
        <v/>
      </c>
      <c r="F50" s="19" t="str">
        <f>IF(Table1[[#This Row],[Benchmark]]="", "", Table1[[#This Row],[Benchmark]])</f>
        <v/>
      </c>
      <c r="G50" s="17"/>
      <c r="H50" s="17"/>
      <c r="I50"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50" s="46" t="str">
        <f t="shared" si="4"/>
        <v xml:space="preserve"> </v>
      </c>
      <c r="K50" s="16"/>
      <c r="L50" s="16"/>
      <c r="M50" s="46" t="e">
        <f t="shared" si="5"/>
        <v>#VALUE!</v>
      </c>
      <c r="N50" s="41" t="e">
        <f t="shared" si="6"/>
        <v>#VALUE!</v>
      </c>
      <c r="O50" s="41" t="str">
        <f t="shared" si="7"/>
        <v xml:space="preserve"> </v>
      </c>
    </row>
    <row r="51" spans="1:15" s="15" customFormat="1" x14ac:dyDescent="0.25">
      <c r="A51" s="21" t="str">
        <f>IF(Table1[[#This Row],[Domain]]="", "", Table1[[#This Row],[Domain]])</f>
        <v/>
      </c>
      <c r="B51" s="21" t="str">
        <f>IF(Table1[[#This Row],[Objective Assessment]]="", "", Table1[[#This Row],[Objective Assessment]])</f>
        <v/>
      </c>
      <c r="C51" s="21" t="str">
        <f>IF(Table1[[#This Row],[Grade Levels Served]]="", "", Table1[[#This Row],[Grade Levels Served]])</f>
        <v/>
      </c>
      <c r="D51" s="58" t="str">
        <f>IF(Table1[[#This Row],[Participant Group Assessed]]="", "", Table1[[#This Row],[Participant Group Assessed]])</f>
        <v/>
      </c>
      <c r="E51" s="22" t="str">
        <f>IF(Table1[[#This Row],[Standard of Success]]="", "",Table1[[#This Row],[Standard of Success]])</f>
        <v/>
      </c>
      <c r="F51" s="19" t="str">
        <f>IF(Table1[[#This Row],[Benchmark]]="", "", Table1[[#This Row],[Benchmark]])</f>
        <v/>
      </c>
      <c r="G51" s="17"/>
      <c r="H51" s="17"/>
      <c r="I51"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51" s="46" t="str">
        <f t="shared" si="4"/>
        <v xml:space="preserve"> </v>
      </c>
      <c r="K51" s="16"/>
      <c r="L51" s="16"/>
      <c r="M51" s="46" t="e">
        <f t="shared" si="5"/>
        <v>#VALUE!</v>
      </c>
      <c r="N51" s="41" t="e">
        <f t="shared" si="6"/>
        <v>#VALUE!</v>
      </c>
      <c r="O51" s="41" t="str">
        <f t="shared" si="7"/>
        <v xml:space="preserve"> </v>
      </c>
    </row>
    <row r="52" spans="1:15" s="15" customFormat="1" x14ac:dyDescent="0.25">
      <c r="A52" s="21" t="str">
        <f>IF(Table1[[#This Row],[Domain]]="", "", Table1[[#This Row],[Domain]])</f>
        <v/>
      </c>
      <c r="B52" s="21" t="str">
        <f>IF(Table1[[#This Row],[Objective Assessment]]="", "", Table1[[#This Row],[Objective Assessment]])</f>
        <v/>
      </c>
      <c r="C52" s="21" t="str">
        <f>IF(Table1[[#This Row],[Grade Levels Served]]="", "", Table1[[#This Row],[Grade Levels Served]])</f>
        <v/>
      </c>
      <c r="D52" s="58" t="str">
        <f>IF(Table1[[#This Row],[Participant Group Assessed]]="", "", Table1[[#This Row],[Participant Group Assessed]])</f>
        <v/>
      </c>
      <c r="E52" s="22" t="str">
        <f>IF(Table1[[#This Row],[Standard of Success]]="", "",Table1[[#This Row],[Standard of Success]])</f>
        <v/>
      </c>
      <c r="F52" s="19" t="str">
        <f>IF(Table1[[#This Row],[Benchmark]]="", "", Table1[[#This Row],[Benchmark]])</f>
        <v/>
      </c>
      <c r="G52" s="17"/>
      <c r="H52" s="17"/>
      <c r="I52"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52" s="46" t="str">
        <f t="shared" si="4"/>
        <v xml:space="preserve"> </v>
      </c>
      <c r="K52" s="16"/>
      <c r="L52" s="16"/>
      <c r="M52" s="46" t="e">
        <f t="shared" si="5"/>
        <v>#VALUE!</v>
      </c>
      <c r="N52" s="41" t="e">
        <f t="shared" si="6"/>
        <v>#VALUE!</v>
      </c>
      <c r="O52" s="41" t="str">
        <f t="shared" si="7"/>
        <v xml:space="preserve"> </v>
      </c>
    </row>
    <row r="53" spans="1:15" s="15" customFormat="1" x14ac:dyDescent="0.25">
      <c r="A53" s="21" t="str">
        <f>IF(Table1[[#This Row],[Domain]]="", "", Table1[[#This Row],[Domain]])</f>
        <v/>
      </c>
      <c r="B53" s="21" t="str">
        <f>IF(Table1[[#This Row],[Objective Assessment]]="", "", Table1[[#This Row],[Objective Assessment]])</f>
        <v/>
      </c>
      <c r="C53" s="21" t="str">
        <f>IF(Table1[[#This Row],[Grade Levels Served]]="", "", Table1[[#This Row],[Grade Levels Served]])</f>
        <v/>
      </c>
      <c r="D53" s="58" t="str">
        <f>IF(Table1[[#This Row],[Participant Group Assessed]]="", "", Table1[[#This Row],[Participant Group Assessed]])</f>
        <v/>
      </c>
      <c r="E53" s="22" t="str">
        <f>IF(Table1[[#This Row],[Standard of Success]]="", "",Table1[[#This Row],[Standard of Success]])</f>
        <v/>
      </c>
      <c r="F53" s="19" t="str">
        <f>IF(Table1[[#This Row],[Benchmark]]="", "", Table1[[#This Row],[Benchmark]])</f>
        <v/>
      </c>
      <c r="G53" s="17"/>
      <c r="H53" s="17"/>
      <c r="I53"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53" s="46" t="str">
        <f t="shared" si="4"/>
        <v xml:space="preserve"> </v>
      </c>
      <c r="K53" s="16"/>
      <c r="L53" s="16"/>
      <c r="M53" s="46" t="e">
        <f t="shared" si="5"/>
        <v>#VALUE!</v>
      </c>
      <c r="N53" s="41" t="e">
        <f t="shared" si="6"/>
        <v>#VALUE!</v>
      </c>
      <c r="O53" s="41" t="str">
        <f t="shared" si="7"/>
        <v xml:space="preserve"> </v>
      </c>
    </row>
    <row r="54" spans="1:15" s="15" customFormat="1" x14ac:dyDescent="0.25">
      <c r="A54" s="21" t="str">
        <f>IF(Table1[[#This Row],[Domain]]="", "", Table1[[#This Row],[Domain]])</f>
        <v/>
      </c>
      <c r="B54" s="21" t="str">
        <f>IF(Table1[[#This Row],[Objective Assessment]]="", "", Table1[[#This Row],[Objective Assessment]])</f>
        <v/>
      </c>
      <c r="C54" s="21" t="str">
        <f>IF(Table1[[#This Row],[Grade Levels Served]]="", "", Table1[[#This Row],[Grade Levels Served]])</f>
        <v/>
      </c>
      <c r="D54" s="58" t="str">
        <f>IF(Table1[[#This Row],[Participant Group Assessed]]="", "", Table1[[#This Row],[Participant Group Assessed]])</f>
        <v/>
      </c>
      <c r="E54" s="22" t="str">
        <f>IF(Table1[[#This Row],[Standard of Success]]="", "",Table1[[#This Row],[Standard of Success]])</f>
        <v/>
      </c>
      <c r="F54" s="19" t="str">
        <f>IF(Table1[[#This Row],[Benchmark]]="", "", Table1[[#This Row],[Benchmark]])</f>
        <v/>
      </c>
      <c r="G54" s="17"/>
      <c r="H54" s="17"/>
      <c r="I54"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54" s="46" t="str">
        <f t="shared" si="4"/>
        <v xml:space="preserve"> </v>
      </c>
      <c r="K54" s="16"/>
      <c r="L54" s="16"/>
      <c r="M54" s="46" t="e">
        <f t="shared" si="5"/>
        <v>#VALUE!</v>
      </c>
      <c r="N54" s="41" t="e">
        <f t="shared" si="6"/>
        <v>#VALUE!</v>
      </c>
      <c r="O54" s="41" t="str">
        <f t="shared" si="7"/>
        <v xml:space="preserve"> </v>
      </c>
    </row>
    <row r="55" spans="1:15" s="15" customFormat="1" x14ac:dyDescent="0.25">
      <c r="A55" s="21" t="str">
        <f>IF(Table1[[#This Row],[Domain]]="", "", Table1[[#This Row],[Domain]])</f>
        <v/>
      </c>
      <c r="B55" s="21" t="str">
        <f>IF(Table1[[#This Row],[Objective Assessment]]="", "", Table1[[#This Row],[Objective Assessment]])</f>
        <v/>
      </c>
      <c r="C55" s="21" t="str">
        <f>IF(Table1[[#This Row],[Grade Levels Served]]="", "", Table1[[#This Row],[Grade Levels Served]])</f>
        <v/>
      </c>
      <c r="D55" s="58" t="str">
        <f>IF(Table1[[#This Row],[Participant Group Assessed]]="", "", Table1[[#This Row],[Participant Group Assessed]])</f>
        <v/>
      </c>
      <c r="E55" s="22" t="str">
        <f>IF(Table1[[#This Row],[Standard of Success]]="", "",Table1[[#This Row],[Standard of Success]])</f>
        <v/>
      </c>
      <c r="F55" s="19" t="str">
        <f>IF(Table1[[#This Row],[Benchmark]]="", "", Table1[[#This Row],[Benchmark]])</f>
        <v/>
      </c>
      <c r="G55" s="17"/>
      <c r="H55" s="17"/>
      <c r="I55"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55" s="46" t="str">
        <f t="shared" si="4"/>
        <v xml:space="preserve"> </v>
      </c>
      <c r="K55" s="16"/>
      <c r="L55" s="16"/>
      <c r="M55" s="46" t="e">
        <f t="shared" si="5"/>
        <v>#VALUE!</v>
      </c>
      <c r="N55" s="41" t="e">
        <f t="shared" si="6"/>
        <v>#VALUE!</v>
      </c>
      <c r="O55" s="41" t="str">
        <f t="shared" si="7"/>
        <v xml:space="preserve"> </v>
      </c>
    </row>
    <row r="56" spans="1:15" s="15" customFormat="1" x14ac:dyDescent="0.25">
      <c r="A56" s="21" t="str">
        <f>IF(Table1[[#This Row],[Domain]]="", "", Table1[[#This Row],[Domain]])</f>
        <v/>
      </c>
      <c r="B56" s="21" t="str">
        <f>IF(Table1[[#This Row],[Objective Assessment]]="", "", Table1[[#This Row],[Objective Assessment]])</f>
        <v/>
      </c>
      <c r="C56" s="21" t="str">
        <f>IF(Table1[[#This Row],[Grade Levels Served]]="", "", Table1[[#This Row],[Grade Levels Served]])</f>
        <v/>
      </c>
      <c r="D56" s="58" t="str">
        <f>IF(Table1[[#This Row],[Participant Group Assessed]]="", "", Table1[[#This Row],[Participant Group Assessed]])</f>
        <v/>
      </c>
      <c r="E56" s="22" t="str">
        <f>IF(Table1[[#This Row],[Standard of Success]]="", "",Table1[[#This Row],[Standard of Success]])</f>
        <v/>
      </c>
      <c r="F56" s="19" t="str">
        <f>IF(Table1[[#This Row],[Benchmark]]="", "", Table1[[#This Row],[Benchmark]])</f>
        <v/>
      </c>
      <c r="G56" s="17"/>
      <c r="H56" s="17"/>
      <c r="I56"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56" s="46" t="str">
        <f t="shared" si="4"/>
        <v xml:space="preserve"> </v>
      </c>
      <c r="K56" s="16"/>
      <c r="L56" s="16"/>
      <c r="M56" s="46" t="e">
        <f t="shared" si="5"/>
        <v>#VALUE!</v>
      </c>
      <c r="N56" s="41" t="e">
        <f t="shared" si="6"/>
        <v>#VALUE!</v>
      </c>
      <c r="O56" s="41" t="str">
        <f t="shared" si="7"/>
        <v xml:space="preserve"> </v>
      </c>
    </row>
    <row r="57" spans="1:15" s="15" customFormat="1" x14ac:dyDescent="0.25">
      <c r="A57" s="21" t="str">
        <f>IF(Table1[[#This Row],[Domain]]="", "", Table1[[#This Row],[Domain]])</f>
        <v/>
      </c>
      <c r="B57" s="21" t="str">
        <f>IF(Table1[[#This Row],[Objective Assessment]]="", "", Table1[[#This Row],[Objective Assessment]])</f>
        <v/>
      </c>
      <c r="C57" s="21" t="str">
        <f>IF(Table1[[#This Row],[Grade Levels Served]]="", "", Table1[[#This Row],[Grade Levels Served]])</f>
        <v/>
      </c>
      <c r="D57" s="58" t="str">
        <f>IF(Table1[[#This Row],[Participant Group Assessed]]="", "", Table1[[#This Row],[Participant Group Assessed]])</f>
        <v/>
      </c>
      <c r="E57" s="22" t="str">
        <f>IF(Table1[[#This Row],[Standard of Success]]="", "",Table1[[#This Row],[Standard of Success]])</f>
        <v/>
      </c>
      <c r="F57" s="19" t="str">
        <f>IF(Table1[[#This Row],[Benchmark]]="", "", Table1[[#This Row],[Benchmark]])</f>
        <v/>
      </c>
      <c r="G57" s="17"/>
      <c r="H57" s="17"/>
      <c r="I57"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57" s="46" t="str">
        <f t="shared" si="4"/>
        <v xml:space="preserve"> </v>
      </c>
      <c r="K57" s="16"/>
      <c r="L57" s="16"/>
      <c r="M57" s="46" t="e">
        <f t="shared" si="5"/>
        <v>#VALUE!</v>
      </c>
      <c r="N57" s="41" t="e">
        <f t="shared" si="6"/>
        <v>#VALUE!</v>
      </c>
      <c r="O57" s="41" t="str">
        <f t="shared" si="7"/>
        <v xml:space="preserve"> </v>
      </c>
    </row>
    <row r="58" spans="1:15" s="15" customFormat="1" x14ac:dyDescent="0.25">
      <c r="A58" s="21" t="str">
        <f>IF(Table1[[#This Row],[Domain]]="", "", Table1[[#This Row],[Domain]])</f>
        <v/>
      </c>
      <c r="B58" s="21" t="str">
        <f>IF(Table1[[#This Row],[Objective Assessment]]="", "", Table1[[#This Row],[Objective Assessment]])</f>
        <v/>
      </c>
      <c r="C58" s="21" t="str">
        <f>IF(Table1[[#This Row],[Grade Levels Served]]="", "", Table1[[#This Row],[Grade Levels Served]])</f>
        <v/>
      </c>
      <c r="D58" s="58" t="str">
        <f>IF(Table1[[#This Row],[Participant Group Assessed]]="", "", Table1[[#This Row],[Participant Group Assessed]])</f>
        <v/>
      </c>
      <c r="E58" s="22" t="str">
        <f>IF(Table1[[#This Row],[Standard of Success]]="", "",Table1[[#This Row],[Standard of Success]])</f>
        <v/>
      </c>
      <c r="F58" s="19" t="str">
        <f>IF(Table1[[#This Row],[Benchmark]]="", "", Table1[[#This Row],[Benchmark]])</f>
        <v/>
      </c>
      <c r="G58" s="17"/>
      <c r="H58" s="17"/>
      <c r="I58"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58" s="46" t="str">
        <f t="shared" si="4"/>
        <v xml:space="preserve"> </v>
      </c>
      <c r="K58" s="16"/>
      <c r="L58" s="16"/>
      <c r="M58" s="46" t="e">
        <f t="shared" si="5"/>
        <v>#VALUE!</v>
      </c>
      <c r="N58" s="41" t="e">
        <f t="shared" si="6"/>
        <v>#VALUE!</v>
      </c>
      <c r="O58" s="41" t="str">
        <f t="shared" si="7"/>
        <v xml:space="preserve"> </v>
      </c>
    </row>
    <row r="59" spans="1:15" s="15" customFormat="1" x14ac:dyDescent="0.25">
      <c r="A59" s="21" t="str">
        <f>IF(Table1[[#This Row],[Domain]]="", "", Table1[[#This Row],[Domain]])</f>
        <v/>
      </c>
      <c r="B59" s="21" t="str">
        <f>IF(Table1[[#This Row],[Objective Assessment]]="", "", Table1[[#This Row],[Objective Assessment]])</f>
        <v/>
      </c>
      <c r="C59" s="21" t="str">
        <f>IF(Table1[[#This Row],[Grade Levels Served]]="", "", Table1[[#This Row],[Grade Levels Served]])</f>
        <v/>
      </c>
      <c r="D59" s="58" t="str">
        <f>IF(Table1[[#This Row],[Participant Group Assessed]]="", "", Table1[[#This Row],[Participant Group Assessed]])</f>
        <v/>
      </c>
      <c r="E59" s="22" t="str">
        <f>IF(Table1[[#This Row],[Standard of Success]]="", "",Table1[[#This Row],[Standard of Success]])</f>
        <v/>
      </c>
      <c r="F59" s="19" t="str">
        <f>IF(Table1[[#This Row],[Benchmark]]="", "", Table1[[#This Row],[Benchmark]])</f>
        <v/>
      </c>
      <c r="G59" s="17"/>
      <c r="H59" s="17"/>
      <c r="I59"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59" s="46" t="str">
        <f t="shared" si="4"/>
        <v xml:space="preserve"> </v>
      </c>
      <c r="K59" s="16"/>
      <c r="L59" s="16"/>
      <c r="M59" s="46" t="e">
        <f t="shared" si="5"/>
        <v>#VALUE!</v>
      </c>
      <c r="N59" s="41" t="e">
        <f t="shared" si="6"/>
        <v>#VALUE!</v>
      </c>
      <c r="O59" s="41" t="str">
        <f t="shared" si="7"/>
        <v xml:space="preserve"> </v>
      </c>
    </row>
    <row r="60" spans="1:15" s="15" customFormat="1" x14ac:dyDescent="0.25">
      <c r="A60" s="21" t="str">
        <f>IF(Table1[[#This Row],[Domain]]="", "", Table1[[#This Row],[Domain]])</f>
        <v/>
      </c>
      <c r="B60" s="21" t="str">
        <f>IF(Table1[[#This Row],[Objective Assessment]]="", "", Table1[[#This Row],[Objective Assessment]])</f>
        <v/>
      </c>
      <c r="C60" s="21" t="str">
        <f>IF(Table1[[#This Row],[Grade Levels Served]]="", "", Table1[[#This Row],[Grade Levels Served]])</f>
        <v/>
      </c>
      <c r="D60" s="58" t="str">
        <f>IF(Table1[[#This Row],[Participant Group Assessed]]="", "", Table1[[#This Row],[Participant Group Assessed]])</f>
        <v/>
      </c>
      <c r="E60" s="22" t="str">
        <f>IF(Table1[[#This Row],[Standard of Success]]="", "",Table1[[#This Row],[Standard of Success]])</f>
        <v/>
      </c>
      <c r="F60" s="19" t="str">
        <f>IF(Table1[[#This Row],[Benchmark]]="", "", Table1[[#This Row],[Benchmark]])</f>
        <v/>
      </c>
      <c r="G60" s="17"/>
      <c r="H60" s="17"/>
      <c r="I60"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60" s="46" t="str">
        <f t="shared" si="4"/>
        <v xml:space="preserve"> </v>
      </c>
      <c r="K60" s="16"/>
      <c r="L60" s="16"/>
      <c r="M60" s="46" t="e">
        <f t="shared" si="5"/>
        <v>#VALUE!</v>
      </c>
      <c r="N60" s="41" t="e">
        <f t="shared" si="6"/>
        <v>#VALUE!</v>
      </c>
      <c r="O60" s="41" t="str">
        <f t="shared" si="7"/>
        <v xml:space="preserve"> </v>
      </c>
    </row>
    <row r="61" spans="1:15" s="15" customFormat="1" x14ac:dyDescent="0.25">
      <c r="A61" s="21" t="str">
        <f>IF(Table1[[#This Row],[Domain]]="", "", Table1[[#This Row],[Domain]])</f>
        <v/>
      </c>
      <c r="B61" s="21" t="str">
        <f>IF(Table1[[#This Row],[Objective Assessment]]="", "", Table1[[#This Row],[Objective Assessment]])</f>
        <v/>
      </c>
      <c r="C61" s="21" t="str">
        <f>IF(Table1[[#This Row],[Grade Levels Served]]="", "", Table1[[#This Row],[Grade Levels Served]])</f>
        <v/>
      </c>
      <c r="D61" s="58" t="str">
        <f>IF(Table1[[#This Row],[Participant Group Assessed]]="", "", Table1[[#This Row],[Participant Group Assessed]])</f>
        <v/>
      </c>
      <c r="E61" s="22" t="str">
        <f>IF(Table1[[#This Row],[Standard of Success]]="", "",Table1[[#This Row],[Standard of Success]])</f>
        <v/>
      </c>
      <c r="F61" s="19" t="str">
        <f>IF(Table1[[#This Row],[Benchmark]]="", "", Table1[[#This Row],[Benchmark]])</f>
        <v/>
      </c>
      <c r="G61" s="17"/>
      <c r="H61" s="17"/>
      <c r="I61"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61" s="46" t="str">
        <f t="shared" si="4"/>
        <v xml:space="preserve"> </v>
      </c>
      <c r="K61" s="16"/>
      <c r="L61" s="16"/>
      <c r="M61" s="46" t="e">
        <f t="shared" si="5"/>
        <v>#VALUE!</v>
      </c>
      <c r="N61" s="41" t="e">
        <f t="shared" si="6"/>
        <v>#VALUE!</v>
      </c>
      <c r="O61" s="41" t="str">
        <f t="shared" si="7"/>
        <v xml:space="preserve"> </v>
      </c>
    </row>
    <row r="62" spans="1:15" s="15" customFormat="1" x14ac:dyDescent="0.25">
      <c r="A62" s="21" t="str">
        <f>IF(Table1[[#This Row],[Domain]]="", "", Table1[[#This Row],[Domain]])</f>
        <v/>
      </c>
      <c r="B62" s="21" t="str">
        <f>IF(Table1[[#This Row],[Objective Assessment]]="", "", Table1[[#This Row],[Objective Assessment]])</f>
        <v/>
      </c>
      <c r="C62" s="21" t="str">
        <f>IF(Table1[[#This Row],[Grade Levels Served]]="", "", Table1[[#This Row],[Grade Levels Served]])</f>
        <v/>
      </c>
      <c r="D62" s="58" t="str">
        <f>IF(Table1[[#This Row],[Participant Group Assessed]]="", "", Table1[[#This Row],[Participant Group Assessed]])</f>
        <v/>
      </c>
      <c r="E62" s="22" t="str">
        <f>IF(Table1[[#This Row],[Standard of Success]]="", "",Table1[[#This Row],[Standard of Success]])</f>
        <v/>
      </c>
      <c r="F62" s="19" t="str">
        <f>IF(Table1[[#This Row],[Benchmark]]="", "", Table1[[#This Row],[Benchmark]])</f>
        <v/>
      </c>
      <c r="G62" s="17"/>
      <c r="H62" s="17"/>
      <c r="I62"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62" s="46" t="str">
        <f t="shared" si="4"/>
        <v xml:space="preserve"> </v>
      </c>
      <c r="K62" s="16"/>
      <c r="L62" s="16"/>
      <c r="M62" s="46" t="e">
        <f t="shared" si="5"/>
        <v>#VALUE!</v>
      </c>
      <c r="N62" s="41" t="e">
        <f t="shared" si="6"/>
        <v>#VALUE!</v>
      </c>
      <c r="O62" s="41" t="str">
        <f t="shared" si="7"/>
        <v xml:space="preserve"> </v>
      </c>
    </row>
    <row r="63" spans="1:15" s="15" customFormat="1" x14ac:dyDescent="0.25">
      <c r="A63" s="21" t="str">
        <f>IF(Table1[[#This Row],[Domain]]="", "", Table1[[#This Row],[Domain]])</f>
        <v/>
      </c>
      <c r="B63" s="21" t="str">
        <f>IF(Table1[[#This Row],[Objective Assessment]]="", "", Table1[[#This Row],[Objective Assessment]])</f>
        <v/>
      </c>
      <c r="C63" s="21" t="str">
        <f>IF(Table1[[#This Row],[Grade Levels Served]]="", "", Table1[[#This Row],[Grade Levels Served]])</f>
        <v/>
      </c>
      <c r="D63" s="58" t="str">
        <f>IF(Table1[[#This Row],[Participant Group Assessed]]="", "", Table1[[#This Row],[Participant Group Assessed]])</f>
        <v/>
      </c>
      <c r="E63" s="22" t="str">
        <f>IF(Table1[[#This Row],[Standard of Success]]="", "",Table1[[#This Row],[Standard of Success]])</f>
        <v/>
      </c>
      <c r="F63" s="19" t="str">
        <f>IF(Table1[[#This Row],[Benchmark]]="", "", Table1[[#This Row],[Benchmark]])</f>
        <v/>
      </c>
      <c r="G63" s="17"/>
      <c r="H63" s="17"/>
      <c r="I63"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63" s="46" t="str">
        <f t="shared" si="4"/>
        <v xml:space="preserve"> </v>
      </c>
      <c r="K63" s="16"/>
      <c r="L63" s="16"/>
      <c r="M63" s="46" t="e">
        <f t="shared" si="5"/>
        <v>#VALUE!</v>
      </c>
      <c r="N63" s="41" t="e">
        <f t="shared" si="6"/>
        <v>#VALUE!</v>
      </c>
      <c r="O63" s="41" t="str">
        <f t="shared" si="7"/>
        <v xml:space="preserve"> </v>
      </c>
    </row>
    <row r="64" spans="1:15" s="15" customFormat="1" x14ac:dyDescent="0.25">
      <c r="A64" s="21" t="str">
        <f>IF(Table1[[#This Row],[Domain]]="", "", Table1[[#This Row],[Domain]])</f>
        <v/>
      </c>
      <c r="B64" s="21" t="str">
        <f>IF(Table1[[#This Row],[Objective Assessment]]="", "", Table1[[#This Row],[Objective Assessment]])</f>
        <v/>
      </c>
      <c r="C64" s="21" t="str">
        <f>IF(Table1[[#This Row],[Grade Levels Served]]="", "", Table1[[#This Row],[Grade Levels Served]])</f>
        <v/>
      </c>
      <c r="D64" s="58" t="str">
        <f>IF(Table1[[#This Row],[Participant Group Assessed]]="", "", Table1[[#This Row],[Participant Group Assessed]])</f>
        <v/>
      </c>
      <c r="E64" s="22" t="str">
        <f>IF(Table1[[#This Row],[Standard of Success]]="", "",Table1[[#This Row],[Standard of Success]])</f>
        <v/>
      </c>
      <c r="F64" s="19" t="str">
        <f>IF(Table1[[#This Row],[Benchmark]]="", "", Table1[[#This Row],[Benchmark]])</f>
        <v/>
      </c>
      <c r="G64" s="17"/>
      <c r="H64" s="17"/>
      <c r="I64"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64" s="46" t="str">
        <f t="shared" si="4"/>
        <v xml:space="preserve"> </v>
      </c>
      <c r="K64" s="16"/>
      <c r="L64" s="16"/>
      <c r="M64" s="46" t="e">
        <f t="shared" si="5"/>
        <v>#VALUE!</v>
      </c>
      <c r="N64" s="41" t="e">
        <f t="shared" si="6"/>
        <v>#VALUE!</v>
      </c>
      <c r="O64" s="41" t="str">
        <f t="shared" si="7"/>
        <v xml:space="preserve"> </v>
      </c>
    </row>
    <row r="65" spans="1:15" s="15" customFormat="1" x14ac:dyDescent="0.25">
      <c r="A65" s="21" t="str">
        <f>IF(Table1[[#This Row],[Domain]]="", "", Table1[[#This Row],[Domain]])</f>
        <v/>
      </c>
      <c r="B65" s="21" t="str">
        <f>IF(Table1[[#This Row],[Objective Assessment]]="", "", Table1[[#This Row],[Objective Assessment]])</f>
        <v/>
      </c>
      <c r="C65" s="21" t="str">
        <f>IF(Table1[[#This Row],[Grade Levels Served]]="", "", Table1[[#This Row],[Grade Levels Served]])</f>
        <v/>
      </c>
      <c r="D65" s="58" t="str">
        <f>IF(Table1[[#This Row],[Participant Group Assessed]]="", "", Table1[[#This Row],[Participant Group Assessed]])</f>
        <v/>
      </c>
      <c r="E65" s="22" t="str">
        <f>IF(Table1[[#This Row],[Standard of Success]]="", "",Table1[[#This Row],[Standard of Success]])</f>
        <v/>
      </c>
      <c r="F65" s="19" t="str">
        <f>IF(Table1[[#This Row],[Benchmark]]="", "", Table1[[#This Row],[Benchmark]])</f>
        <v/>
      </c>
      <c r="G65" s="17"/>
      <c r="H65" s="17"/>
      <c r="I65"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65" s="46" t="str">
        <f t="shared" si="4"/>
        <v xml:space="preserve"> </v>
      </c>
      <c r="K65" s="16"/>
      <c r="L65" s="16"/>
      <c r="M65" s="46" t="e">
        <f t="shared" si="5"/>
        <v>#VALUE!</v>
      </c>
      <c r="N65" s="41" t="e">
        <f t="shared" si="6"/>
        <v>#VALUE!</v>
      </c>
      <c r="O65" s="41" t="str">
        <f t="shared" si="7"/>
        <v xml:space="preserve"> </v>
      </c>
    </row>
    <row r="66" spans="1:15" s="15" customFormat="1" x14ac:dyDescent="0.25">
      <c r="A66" s="21" t="str">
        <f>IF(Table1[[#This Row],[Domain]]="", "", Table1[[#This Row],[Domain]])</f>
        <v/>
      </c>
      <c r="B66" s="21" t="str">
        <f>IF(Table1[[#This Row],[Objective Assessment]]="", "", Table1[[#This Row],[Objective Assessment]])</f>
        <v/>
      </c>
      <c r="C66" s="21" t="str">
        <f>IF(Table1[[#This Row],[Grade Levels Served]]="", "", Table1[[#This Row],[Grade Levels Served]])</f>
        <v/>
      </c>
      <c r="D66" s="58" t="str">
        <f>IF(Table1[[#This Row],[Participant Group Assessed]]="", "", Table1[[#This Row],[Participant Group Assessed]])</f>
        <v/>
      </c>
      <c r="E66" s="22" t="str">
        <f>IF(Table1[[#This Row],[Standard of Success]]="", "",Table1[[#This Row],[Standard of Success]])</f>
        <v/>
      </c>
      <c r="F66" s="19" t="str">
        <f>IF(Table1[[#This Row],[Benchmark]]="", "", Table1[[#This Row],[Benchmark]])</f>
        <v/>
      </c>
      <c r="G66" s="17"/>
      <c r="H66" s="17"/>
      <c r="I66"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66" s="46" t="str">
        <f t="shared" ref="J66:J101" si="8">IF(ISERROR(M66)," ",M66)</f>
        <v xml:space="preserve"> </v>
      </c>
      <c r="K66" s="16"/>
      <c r="L66" s="16"/>
      <c r="M66" s="46" t="e">
        <f t="shared" ref="M66:M97" si="9">IF(N66&gt;=0, "5 Stars  
(Meets or Exceeds Benchmark)", IF(N66&gt;=-0.15, "4 Stars
(Approaching Benchmark)", IF(N66&gt;=-0.31, "3 Stars
(Meaningful Progress)", IF(N66&gt;=-0.51, "2 Stars
(Some Progress)", "1 Star
(Limited Progress)"))))</f>
        <v>#VALUE!</v>
      </c>
      <c r="N66" s="41" t="e">
        <f t="shared" ref="N66:N101" si="10">IF(((I66-F66)/F66)="", "", ((I66-F66)/F66))</f>
        <v>#VALUE!</v>
      </c>
      <c r="O66" s="41" t="str">
        <f t="shared" ref="O66:O97" si="11">IF(ISERROR(N66)," ",N66)</f>
        <v xml:space="preserve"> </v>
      </c>
    </row>
    <row r="67" spans="1:15" s="15" customFormat="1" x14ac:dyDescent="0.25">
      <c r="A67" s="21" t="str">
        <f>IF(Table1[[#This Row],[Domain]]="", "", Table1[[#This Row],[Domain]])</f>
        <v/>
      </c>
      <c r="B67" s="21" t="str">
        <f>IF(Table1[[#This Row],[Objective Assessment]]="", "", Table1[[#This Row],[Objective Assessment]])</f>
        <v/>
      </c>
      <c r="C67" s="21" t="str">
        <f>IF(Table1[[#This Row],[Grade Levels Served]]="", "", Table1[[#This Row],[Grade Levels Served]])</f>
        <v/>
      </c>
      <c r="D67" s="58" t="str">
        <f>IF(Table1[[#This Row],[Participant Group Assessed]]="", "", Table1[[#This Row],[Participant Group Assessed]])</f>
        <v/>
      </c>
      <c r="E67" s="22" t="str">
        <f>IF(Table1[[#This Row],[Standard of Success]]="", "",Table1[[#This Row],[Standard of Success]])</f>
        <v/>
      </c>
      <c r="F67" s="19" t="str">
        <f>IF(Table1[[#This Row],[Benchmark]]="", "", Table1[[#This Row],[Benchmark]])</f>
        <v/>
      </c>
      <c r="G67" s="17"/>
      <c r="H67" s="17"/>
      <c r="I67"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67" s="46" t="str">
        <f t="shared" si="8"/>
        <v xml:space="preserve"> </v>
      </c>
      <c r="K67" s="16"/>
      <c r="L67" s="16"/>
      <c r="M67" s="46" t="e">
        <f t="shared" si="9"/>
        <v>#VALUE!</v>
      </c>
      <c r="N67" s="41" t="e">
        <f t="shared" si="10"/>
        <v>#VALUE!</v>
      </c>
      <c r="O67" s="41" t="str">
        <f t="shared" si="11"/>
        <v xml:space="preserve"> </v>
      </c>
    </row>
    <row r="68" spans="1:15" s="15" customFormat="1" x14ac:dyDescent="0.25">
      <c r="A68" s="21" t="str">
        <f>IF(Table1[[#This Row],[Domain]]="", "", Table1[[#This Row],[Domain]])</f>
        <v/>
      </c>
      <c r="B68" s="21" t="str">
        <f>IF(Table1[[#This Row],[Objective Assessment]]="", "", Table1[[#This Row],[Objective Assessment]])</f>
        <v/>
      </c>
      <c r="C68" s="21" t="str">
        <f>IF(Table1[[#This Row],[Grade Levels Served]]="", "", Table1[[#This Row],[Grade Levels Served]])</f>
        <v/>
      </c>
      <c r="D68" s="58" t="str">
        <f>IF(Table1[[#This Row],[Participant Group Assessed]]="", "", Table1[[#This Row],[Participant Group Assessed]])</f>
        <v/>
      </c>
      <c r="E68" s="22" t="str">
        <f>IF(Table1[[#This Row],[Standard of Success]]="", "",Table1[[#This Row],[Standard of Success]])</f>
        <v/>
      </c>
      <c r="F68" s="19" t="str">
        <f>IF(Table1[[#This Row],[Benchmark]]="", "", Table1[[#This Row],[Benchmark]])</f>
        <v/>
      </c>
      <c r="G68" s="17"/>
      <c r="H68" s="17"/>
      <c r="I68"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68" s="46" t="str">
        <f t="shared" si="8"/>
        <v xml:space="preserve"> </v>
      </c>
      <c r="K68" s="16"/>
      <c r="L68" s="16"/>
      <c r="M68" s="46" t="e">
        <f t="shared" si="9"/>
        <v>#VALUE!</v>
      </c>
      <c r="N68" s="41" t="e">
        <f t="shared" si="10"/>
        <v>#VALUE!</v>
      </c>
      <c r="O68" s="41" t="str">
        <f t="shared" si="11"/>
        <v xml:space="preserve"> </v>
      </c>
    </row>
    <row r="69" spans="1:15" s="15" customFormat="1" x14ac:dyDescent="0.25">
      <c r="A69" s="21" t="str">
        <f>IF(Table1[[#This Row],[Domain]]="", "", Table1[[#This Row],[Domain]])</f>
        <v/>
      </c>
      <c r="B69" s="21" t="str">
        <f>IF(Table1[[#This Row],[Objective Assessment]]="", "", Table1[[#This Row],[Objective Assessment]])</f>
        <v/>
      </c>
      <c r="C69" s="21" t="str">
        <f>IF(Table1[[#This Row],[Grade Levels Served]]="", "", Table1[[#This Row],[Grade Levels Served]])</f>
        <v/>
      </c>
      <c r="D69" s="58" t="str">
        <f>IF(Table1[[#This Row],[Participant Group Assessed]]="", "", Table1[[#This Row],[Participant Group Assessed]])</f>
        <v/>
      </c>
      <c r="E69" s="22" t="str">
        <f>IF(Table1[[#This Row],[Standard of Success]]="", "",Table1[[#This Row],[Standard of Success]])</f>
        <v/>
      </c>
      <c r="F69" s="19" t="str">
        <f>IF(Table1[[#This Row],[Benchmark]]="", "", Table1[[#This Row],[Benchmark]])</f>
        <v/>
      </c>
      <c r="G69" s="17"/>
      <c r="H69" s="17"/>
      <c r="I69"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69" s="46" t="str">
        <f t="shared" si="8"/>
        <v xml:space="preserve"> </v>
      </c>
      <c r="K69" s="16"/>
      <c r="L69" s="16"/>
      <c r="M69" s="46" t="e">
        <f t="shared" si="9"/>
        <v>#VALUE!</v>
      </c>
      <c r="N69" s="41" t="e">
        <f t="shared" si="10"/>
        <v>#VALUE!</v>
      </c>
      <c r="O69" s="41" t="str">
        <f t="shared" si="11"/>
        <v xml:space="preserve"> </v>
      </c>
    </row>
    <row r="70" spans="1:15" s="15" customFormat="1" x14ac:dyDescent="0.25">
      <c r="A70" s="21" t="str">
        <f>IF(Table1[[#This Row],[Domain]]="", "", Table1[[#This Row],[Domain]])</f>
        <v/>
      </c>
      <c r="B70" s="21" t="str">
        <f>IF(Table1[[#This Row],[Objective Assessment]]="", "", Table1[[#This Row],[Objective Assessment]])</f>
        <v/>
      </c>
      <c r="C70" s="21" t="str">
        <f>IF(Table1[[#This Row],[Grade Levels Served]]="", "", Table1[[#This Row],[Grade Levels Served]])</f>
        <v/>
      </c>
      <c r="D70" s="58" t="str">
        <f>IF(Table1[[#This Row],[Participant Group Assessed]]="", "", Table1[[#This Row],[Participant Group Assessed]])</f>
        <v/>
      </c>
      <c r="E70" s="22" t="str">
        <f>IF(Table1[[#This Row],[Standard of Success]]="", "",Table1[[#This Row],[Standard of Success]])</f>
        <v/>
      </c>
      <c r="F70" s="19" t="str">
        <f>IF(Table1[[#This Row],[Benchmark]]="", "", Table1[[#This Row],[Benchmark]])</f>
        <v/>
      </c>
      <c r="G70" s="17"/>
      <c r="H70" s="17"/>
      <c r="I70"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70" s="46" t="str">
        <f t="shared" si="8"/>
        <v xml:space="preserve"> </v>
      </c>
      <c r="K70" s="16"/>
      <c r="L70" s="16"/>
      <c r="M70" s="46" t="e">
        <f t="shared" si="9"/>
        <v>#VALUE!</v>
      </c>
      <c r="N70" s="41" t="e">
        <f t="shared" si="10"/>
        <v>#VALUE!</v>
      </c>
      <c r="O70" s="41" t="str">
        <f t="shared" si="11"/>
        <v xml:space="preserve"> </v>
      </c>
    </row>
    <row r="71" spans="1:15" s="15" customFormat="1" x14ac:dyDescent="0.25">
      <c r="A71" s="21" t="str">
        <f>IF(Table1[[#This Row],[Domain]]="", "", Table1[[#This Row],[Domain]])</f>
        <v/>
      </c>
      <c r="B71" s="21" t="str">
        <f>IF(Table1[[#This Row],[Objective Assessment]]="", "", Table1[[#This Row],[Objective Assessment]])</f>
        <v/>
      </c>
      <c r="C71" s="21" t="str">
        <f>IF(Table1[[#This Row],[Grade Levels Served]]="", "", Table1[[#This Row],[Grade Levels Served]])</f>
        <v/>
      </c>
      <c r="D71" s="58" t="str">
        <f>IF(Table1[[#This Row],[Participant Group Assessed]]="", "", Table1[[#This Row],[Participant Group Assessed]])</f>
        <v/>
      </c>
      <c r="E71" s="22" t="str">
        <f>IF(Table1[[#This Row],[Standard of Success]]="", "",Table1[[#This Row],[Standard of Success]])</f>
        <v/>
      </c>
      <c r="F71" s="19" t="str">
        <f>IF(Table1[[#This Row],[Benchmark]]="", "", Table1[[#This Row],[Benchmark]])</f>
        <v/>
      </c>
      <c r="G71" s="17"/>
      <c r="H71" s="17"/>
      <c r="I71"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71" s="46" t="str">
        <f t="shared" si="8"/>
        <v xml:space="preserve"> </v>
      </c>
      <c r="K71" s="16"/>
      <c r="L71" s="16"/>
      <c r="M71" s="46" t="e">
        <f t="shared" si="9"/>
        <v>#VALUE!</v>
      </c>
      <c r="N71" s="41" t="e">
        <f t="shared" si="10"/>
        <v>#VALUE!</v>
      </c>
      <c r="O71" s="41" t="str">
        <f t="shared" si="11"/>
        <v xml:space="preserve"> </v>
      </c>
    </row>
    <row r="72" spans="1:15" s="15" customFormat="1" x14ac:dyDescent="0.25">
      <c r="A72" s="21" t="str">
        <f>IF(Table1[[#This Row],[Domain]]="", "", Table1[[#This Row],[Domain]])</f>
        <v/>
      </c>
      <c r="B72" s="21" t="str">
        <f>IF(Table1[[#This Row],[Objective Assessment]]="", "", Table1[[#This Row],[Objective Assessment]])</f>
        <v/>
      </c>
      <c r="C72" s="21" t="str">
        <f>IF(Table1[[#This Row],[Grade Levels Served]]="", "", Table1[[#This Row],[Grade Levels Served]])</f>
        <v/>
      </c>
      <c r="D72" s="58" t="str">
        <f>IF(Table1[[#This Row],[Participant Group Assessed]]="", "", Table1[[#This Row],[Participant Group Assessed]])</f>
        <v/>
      </c>
      <c r="E72" s="22" t="str">
        <f>IF(Table1[[#This Row],[Standard of Success]]="", "",Table1[[#This Row],[Standard of Success]])</f>
        <v/>
      </c>
      <c r="F72" s="19" t="str">
        <f>IF(Table1[[#This Row],[Benchmark]]="", "", Table1[[#This Row],[Benchmark]])</f>
        <v/>
      </c>
      <c r="G72" s="17"/>
      <c r="H72" s="17"/>
      <c r="I72"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72" s="46" t="str">
        <f t="shared" si="8"/>
        <v xml:space="preserve"> </v>
      </c>
      <c r="K72" s="16"/>
      <c r="L72" s="16"/>
      <c r="M72" s="46" t="e">
        <f t="shared" si="9"/>
        <v>#VALUE!</v>
      </c>
      <c r="N72" s="41" t="e">
        <f t="shared" si="10"/>
        <v>#VALUE!</v>
      </c>
      <c r="O72" s="41" t="str">
        <f t="shared" si="11"/>
        <v xml:space="preserve"> </v>
      </c>
    </row>
    <row r="73" spans="1:15" s="15" customFormat="1" x14ac:dyDescent="0.25">
      <c r="A73" s="21" t="str">
        <f>IF(Table1[[#This Row],[Domain]]="", "", Table1[[#This Row],[Domain]])</f>
        <v/>
      </c>
      <c r="B73" s="21" t="str">
        <f>IF(Table1[[#This Row],[Objective Assessment]]="", "", Table1[[#This Row],[Objective Assessment]])</f>
        <v/>
      </c>
      <c r="C73" s="21" t="str">
        <f>IF(Table1[[#This Row],[Grade Levels Served]]="", "", Table1[[#This Row],[Grade Levels Served]])</f>
        <v/>
      </c>
      <c r="D73" s="58" t="str">
        <f>IF(Table1[[#This Row],[Participant Group Assessed]]="", "", Table1[[#This Row],[Participant Group Assessed]])</f>
        <v/>
      </c>
      <c r="E73" s="22" t="str">
        <f>IF(Table1[[#This Row],[Standard of Success]]="", "",Table1[[#This Row],[Standard of Success]])</f>
        <v/>
      </c>
      <c r="F73" s="19" t="str">
        <f>IF(Table1[[#This Row],[Benchmark]]="", "", Table1[[#This Row],[Benchmark]])</f>
        <v/>
      </c>
      <c r="G73" s="17"/>
      <c r="H73" s="17"/>
      <c r="I73"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73" s="46" t="str">
        <f t="shared" si="8"/>
        <v xml:space="preserve"> </v>
      </c>
      <c r="K73" s="16"/>
      <c r="L73" s="16"/>
      <c r="M73" s="46" t="e">
        <f t="shared" si="9"/>
        <v>#VALUE!</v>
      </c>
      <c r="N73" s="41" t="e">
        <f t="shared" si="10"/>
        <v>#VALUE!</v>
      </c>
      <c r="O73" s="41" t="str">
        <f t="shared" si="11"/>
        <v xml:space="preserve"> </v>
      </c>
    </row>
    <row r="74" spans="1:15" s="15" customFormat="1" x14ac:dyDescent="0.25">
      <c r="A74" s="21" t="str">
        <f>IF(Table1[[#This Row],[Domain]]="", "", Table1[[#This Row],[Domain]])</f>
        <v/>
      </c>
      <c r="B74" s="21" t="str">
        <f>IF(Table1[[#This Row],[Objective Assessment]]="", "", Table1[[#This Row],[Objective Assessment]])</f>
        <v/>
      </c>
      <c r="C74" s="21" t="str">
        <f>IF(Table1[[#This Row],[Grade Levels Served]]="", "", Table1[[#This Row],[Grade Levels Served]])</f>
        <v/>
      </c>
      <c r="D74" s="58" t="str">
        <f>IF(Table1[[#This Row],[Participant Group Assessed]]="", "", Table1[[#This Row],[Participant Group Assessed]])</f>
        <v/>
      </c>
      <c r="E74" s="22" t="str">
        <f>IF(Table1[[#This Row],[Standard of Success]]="", "",Table1[[#This Row],[Standard of Success]])</f>
        <v/>
      </c>
      <c r="F74" s="19" t="str">
        <f>IF(Table1[[#This Row],[Benchmark]]="", "", Table1[[#This Row],[Benchmark]])</f>
        <v/>
      </c>
      <c r="G74" s="17"/>
      <c r="H74" s="17"/>
      <c r="I74"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74" s="46" t="str">
        <f t="shared" si="8"/>
        <v xml:space="preserve"> </v>
      </c>
      <c r="K74" s="16"/>
      <c r="L74" s="16"/>
      <c r="M74" s="46" t="e">
        <f t="shared" si="9"/>
        <v>#VALUE!</v>
      </c>
      <c r="N74" s="41" t="e">
        <f t="shared" si="10"/>
        <v>#VALUE!</v>
      </c>
      <c r="O74" s="41" t="str">
        <f t="shared" si="11"/>
        <v xml:space="preserve"> </v>
      </c>
    </row>
    <row r="75" spans="1:15" s="15" customFormat="1" x14ac:dyDescent="0.25">
      <c r="A75" s="21" t="str">
        <f>IF(Table1[[#This Row],[Domain]]="", "", Table1[[#This Row],[Domain]])</f>
        <v/>
      </c>
      <c r="B75" s="21" t="str">
        <f>IF(Table1[[#This Row],[Objective Assessment]]="", "", Table1[[#This Row],[Objective Assessment]])</f>
        <v/>
      </c>
      <c r="C75" s="21" t="str">
        <f>IF(Table1[[#This Row],[Grade Levels Served]]="", "", Table1[[#This Row],[Grade Levels Served]])</f>
        <v/>
      </c>
      <c r="D75" s="58" t="str">
        <f>IF(Table1[[#This Row],[Participant Group Assessed]]="", "", Table1[[#This Row],[Participant Group Assessed]])</f>
        <v/>
      </c>
      <c r="E75" s="22" t="str">
        <f>IF(Table1[[#This Row],[Standard of Success]]="", "",Table1[[#This Row],[Standard of Success]])</f>
        <v/>
      </c>
      <c r="F75" s="19" t="str">
        <f>IF(Table1[[#This Row],[Benchmark]]="", "", Table1[[#This Row],[Benchmark]])</f>
        <v/>
      </c>
      <c r="G75" s="17"/>
      <c r="H75" s="17"/>
      <c r="I75"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75" s="46" t="str">
        <f t="shared" si="8"/>
        <v xml:space="preserve"> </v>
      </c>
      <c r="K75" s="16"/>
      <c r="L75" s="16"/>
      <c r="M75" s="46" t="e">
        <f t="shared" si="9"/>
        <v>#VALUE!</v>
      </c>
      <c r="N75" s="41" t="e">
        <f t="shared" si="10"/>
        <v>#VALUE!</v>
      </c>
      <c r="O75" s="41" t="str">
        <f t="shared" si="11"/>
        <v xml:space="preserve"> </v>
      </c>
    </row>
    <row r="76" spans="1:15" s="15" customFormat="1" x14ac:dyDescent="0.25">
      <c r="A76" s="21" t="str">
        <f>IF(Table1[[#This Row],[Domain]]="", "", Table1[[#This Row],[Domain]])</f>
        <v/>
      </c>
      <c r="B76" s="21" t="str">
        <f>IF(Table1[[#This Row],[Objective Assessment]]="", "", Table1[[#This Row],[Objective Assessment]])</f>
        <v/>
      </c>
      <c r="C76" s="21" t="str">
        <f>IF(Table1[[#This Row],[Grade Levels Served]]="", "", Table1[[#This Row],[Grade Levels Served]])</f>
        <v/>
      </c>
      <c r="D76" s="58" t="str">
        <f>IF(Table1[[#This Row],[Participant Group Assessed]]="", "", Table1[[#This Row],[Participant Group Assessed]])</f>
        <v/>
      </c>
      <c r="E76" s="22" t="str">
        <f>IF(Table1[[#This Row],[Standard of Success]]="", "",Table1[[#This Row],[Standard of Success]])</f>
        <v/>
      </c>
      <c r="F76" s="19" t="str">
        <f>IF(Table1[[#This Row],[Benchmark]]="", "", Table1[[#This Row],[Benchmark]])</f>
        <v/>
      </c>
      <c r="G76" s="17"/>
      <c r="H76" s="17"/>
      <c r="I76"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76" s="46" t="str">
        <f t="shared" si="8"/>
        <v xml:space="preserve"> </v>
      </c>
      <c r="K76" s="16"/>
      <c r="L76" s="16"/>
      <c r="M76" s="46" t="e">
        <f t="shared" si="9"/>
        <v>#VALUE!</v>
      </c>
      <c r="N76" s="41" t="e">
        <f t="shared" si="10"/>
        <v>#VALUE!</v>
      </c>
      <c r="O76" s="41" t="str">
        <f t="shared" si="11"/>
        <v xml:space="preserve"> </v>
      </c>
    </row>
    <row r="77" spans="1:15" s="15" customFormat="1" x14ac:dyDescent="0.25">
      <c r="A77" s="21" t="str">
        <f>IF(Table1[[#This Row],[Domain]]="", "", Table1[[#This Row],[Domain]])</f>
        <v/>
      </c>
      <c r="B77" s="21" t="str">
        <f>IF(Table1[[#This Row],[Objective Assessment]]="", "", Table1[[#This Row],[Objective Assessment]])</f>
        <v/>
      </c>
      <c r="C77" s="21" t="str">
        <f>IF(Table1[[#This Row],[Grade Levels Served]]="", "", Table1[[#This Row],[Grade Levels Served]])</f>
        <v/>
      </c>
      <c r="D77" s="58" t="str">
        <f>IF(Table1[[#This Row],[Participant Group Assessed]]="", "", Table1[[#This Row],[Participant Group Assessed]])</f>
        <v/>
      </c>
      <c r="E77" s="22" t="str">
        <f>IF(Table1[[#This Row],[Standard of Success]]="", "",Table1[[#This Row],[Standard of Success]])</f>
        <v/>
      </c>
      <c r="F77" s="19" t="str">
        <f>IF(Table1[[#This Row],[Benchmark]]="", "", Table1[[#This Row],[Benchmark]])</f>
        <v/>
      </c>
      <c r="G77" s="17"/>
      <c r="H77" s="17"/>
      <c r="I77"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77" s="46" t="str">
        <f t="shared" si="8"/>
        <v xml:space="preserve"> </v>
      </c>
      <c r="K77" s="16"/>
      <c r="L77" s="16"/>
      <c r="M77" s="46" t="e">
        <f t="shared" si="9"/>
        <v>#VALUE!</v>
      </c>
      <c r="N77" s="41" t="e">
        <f t="shared" si="10"/>
        <v>#VALUE!</v>
      </c>
      <c r="O77" s="41" t="str">
        <f t="shared" si="11"/>
        <v xml:space="preserve"> </v>
      </c>
    </row>
    <row r="78" spans="1:15" s="15" customFormat="1" x14ac:dyDescent="0.25">
      <c r="A78" s="21" t="str">
        <f>IF(Table1[[#This Row],[Domain]]="", "", Table1[[#This Row],[Domain]])</f>
        <v/>
      </c>
      <c r="B78" s="21" t="str">
        <f>IF(Table1[[#This Row],[Objective Assessment]]="", "", Table1[[#This Row],[Objective Assessment]])</f>
        <v/>
      </c>
      <c r="C78" s="21" t="str">
        <f>IF(Table1[[#This Row],[Grade Levels Served]]="", "", Table1[[#This Row],[Grade Levels Served]])</f>
        <v/>
      </c>
      <c r="D78" s="58" t="str">
        <f>IF(Table1[[#This Row],[Participant Group Assessed]]="", "", Table1[[#This Row],[Participant Group Assessed]])</f>
        <v/>
      </c>
      <c r="E78" s="22" t="str">
        <f>IF(Table1[[#This Row],[Standard of Success]]="", "",Table1[[#This Row],[Standard of Success]])</f>
        <v/>
      </c>
      <c r="F78" s="19" t="str">
        <f>IF(Table1[[#This Row],[Benchmark]]="", "", Table1[[#This Row],[Benchmark]])</f>
        <v/>
      </c>
      <c r="G78" s="17"/>
      <c r="H78" s="17"/>
      <c r="I78"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78" s="46" t="str">
        <f t="shared" si="8"/>
        <v xml:space="preserve"> </v>
      </c>
      <c r="K78" s="16"/>
      <c r="L78" s="16"/>
      <c r="M78" s="46" t="e">
        <f t="shared" si="9"/>
        <v>#VALUE!</v>
      </c>
      <c r="N78" s="41" t="e">
        <f t="shared" si="10"/>
        <v>#VALUE!</v>
      </c>
      <c r="O78" s="41" t="str">
        <f t="shared" si="11"/>
        <v xml:space="preserve"> </v>
      </c>
    </row>
    <row r="79" spans="1:15" s="15" customFormat="1" x14ac:dyDescent="0.25">
      <c r="A79" s="21" t="str">
        <f>IF(Table1[[#This Row],[Domain]]="", "", Table1[[#This Row],[Domain]])</f>
        <v/>
      </c>
      <c r="B79" s="21" t="str">
        <f>IF(Table1[[#This Row],[Objective Assessment]]="", "", Table1[[#This Row],[Objective Assessment]])</f>
        <v/>
      </c>
      <c r="C79" s="21" t="str">
        <f>IF(Table1[[#This Row],[Grade Levels Served]]="", "", Table1[[#This Row],[Grade Levels Served]])</f>
        <v/>
      </c>
      <c r="D79" s="58" t="str">
        <f>IF(Table1[[#This Row],[Participant Group Assessed]]="", "", Table1[[#This Row],[Participant Group Assessed]])</f>
        <v/>
      </c>
      <c r="E79" s="22" t="str">
        <f>IF(Table1[[#This Row],[Standard of Success]]="", "",Table1[[#This Row],[Standard of Success]])</f>
        <v/>
      </c>
      <c r="F79" s="19" t="str">
        <f>IF(Table1[[#This Row],[Benchmark]]="", "", Table1[[#This Row],[Benchmark]])</f>
        <v/>
      </c>
      <c r="G79" s="17"/>
      <c r="H79" s="17"/>
      <c r="I79"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79" s="46" t="str">
        <f t="shared" si="8"/>
        <v xml:space="preserve"> </v>
      </c>
      <c r="K79" s="16"/>
      <c r="L79" s="16"/>
      <c r="M79" s="46" t="e">
        <f t="shared" si="9"/>
        <v>#VALUE!</v>
      </c>
      <c r="N79" s="41" t="e">
        <f t="shared" si="10"/>
        <v>#VALUE!</v>
      </c>
      <c r="O79" s="41" t="str">
        <f t="shared" si="11"/>
        <v xml:space="preserve"> </v>
      </c>
    </row>
    <row r="80" spans="1:15" s="15" customFormat="1" x14ac:dyDescent="0.25">
      <c r="A80" s="21" t="str">
        <f>IF(Table1[[#This Row],[Domain]]="", "", Table1[[#This Row],[Domain]])</f>
        <v/>
      </c>
      <c r="B80" s="21" t="str">
        <f>IF(Table1[[#This Row],[Objective Assessment]]="", "", Table1[[#This Row],[Objective Assessment]])</f>
        <v/>
      </c>
      <c r="C80" s="21" t="str">
        <f>IF(Table1[[#This Row],[Grade Levels Served]]="", "", Table1[[#This Row],[Grade Levels Served]])</f>
        <v/>
      </c>
      <c r="D80" s="58" t="str">
        <f>IF(Table1[[#This Row],[Participant Group Assessed]]="", "", Table1[[#This Row],[Participant Group Assessed]])</f>
        <v/>
      </c>
      <c r="E80" s="22" t="str">
        <f>IF(Table1[[#This Row],[Standard of Success]]="", "",Table1[[#This Row],[Standard of Success]])</f>
        <v/>
      </c>
      <c r="F80" s="19" t="str">
        <f>IF(Table1[[#This Row],[Benchmark]]="", "", Table1[[#This Row],[Benchmark]])</f>
        <v/>
      </c>
      <c r="G80" s="17"/>
      <c r="H80" s="17"/>
      <c r="I80"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80" s="46" t="str">
        <f t="shared" si="8"/>
        <v xml:space="preserve"> </v>
      </c>
      <c r="K80" s="16"/>
      <c r="L80" s="16"/>
      <c r="M80" s="46" t="e">
        <f t="shared" si="9"/>
        <v>#VALUE!</v>
      </c>
      <c r="N80" s="41" t="e">
        <f t="shared" si="10"/>
        <v>#VALUE!</v>
      </c>
      <c r="O80" s="41" t="str">
        <f t="shared" si="11"/>
        <v xml:space="preserve"> </v>
      </c>
    </row>
    <row r="81" spans="1:15" s="15" customFormat="1" x14ac:dyDescent="0.25">
      <c r="A81" s="21" t="str">
        <f>IF(Table1[[#This Row],[Domain]]="", "", Table1[[#This Row],[Domain]])</f>
        <v/>
      </c>
      <c r="B81" s="21" t="str">
        <f>IF(Table1[[#This Row],[Objective Assessment]]="", "", Table1[[#This Row],[Objective Assessment]])</f>
        <v/>
      </c>
      <c r="C81" s="21" t="str">
        <f>IF(Table1[[#This Row],[Grade Levels Served]]="", "", Table1[[#This Row],[Grade Levels Served]])</f>
        <v/>
      </c>
      <c r="D81" s="58" t="str">
        <f>IF(Table1[[#This Row],[Participant Group Assessed]]="", "", Table1[[#This Row],[Participant Group Assessed]])</f>
        <v/>
      </c>
      <c r="E81" s="22" t="str">
        <f>IF(Table1[[#This Row],[Standard of Success]]="", "",Table1[[#This Row],[Standard of Success]])</f>
        <v/>
      </c>
      <c r="F81" s="19" t="str">
        <f>IF(Table1[[#This Row],[Benchmark]]="", "", Table1[[#This Row],[Benchmark]])</f>
        <v/>
      </c>
      <c r="G81" s="17"/>
      <c r="H81" s="17"/>
      <c r="I81"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81" s="46" t="str">
        <f t="shared" si="8"/>
        <v xml:space="preserve"> </v>
      </c>
      <c r="K81" s="16"/>
      <c r="L81" s="16"/>
      <c r="M81" s="46" t="e">
        <f t="shared" si="9"/>
        <v>#VALUE!</v>
      </c>
      <c r="N81" s="41" t="e">
        <f t="shared" si="10"/>
        <v>#VALUE!</v>
      </c>
      <c r="O81" s="41" t="str">
        <f t="shared" si="11"/>
        <v xml:space="preserve"> </v>
      </c>
    </row>
    <row r="82" spans="1:15" s="15" customFormat="1" x14ac:dyDescent="0.25">
      <c r="A82" s="21" t="str">
        <f>IF(Table1[[#This Row],[Domain]]="", "", Table1[[#This Row],[Domain]])</f>
        <v/>
      </c>
      <c r="B82" s="21" t="str">
        <f>IF(Table1[[#This Row],[Objective Assessment]]="", "", Table1[[#This Row],[Objective Assessment]])</f>
        <v/>
      </c>
      <c r="C82" s="21" t="str">
        <f>IF(Table1[[#This Row],[Grade Levels Served]]="", "", Table1[[#This Row],[Grade Levels Served]])</f>
        <v/>
      </c>
      <c r="D82" s="58" t="str">
        <f>IF(Table1[[#This Row],[Participant Group Assessed]]="", "", Table1[[#This Row],[Participant Group Assessed]])</f>
        <v/>
      </c>
      <c r="E82" s="22" t="str">
        <f>IF(Table1[[#This Row],[Standard of Success]]="", "",Table1[[#This Row],[Standard of Success]])</f>
        <v/>
      </c>
      <c r="F82" s="19" t="str">
        <f>IF(Table1[[#This Row],[Benchmark]]="", "", Table1[[#This Row],[Benchmark]])</f>
        <v/>
      </c>
      <c r="G82" s="17"/>
      <c r="H82" s="17"/>
      <c r="I82"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82" s="46" t="str">
        <f t="shared" si="8"/>
        <v xml:space="preserve"> </v>
      </c>
      <c r="K82" s="16"/>
      <c r="L82" s="16"/>
      <c r="M82" s="46" t="e">
        <f t="shared" si="9"/>
        <v>#VALUE!</v>
      </c>
      <c r="N82" s="41" t="e">
        <f t="shared" si="10"/>
        <v>#VALUE!</v>
      </c>
      <c r="O82" s="41" t="str">
        <f t="shared" si="11"/>
        <v xml:space="preserve"> </v>
      </c>
    </row>
    <row r="83" spans="1:15" s="15" customFormat="1" x14ac:dyDescent="0.25">
      <c r="A83" s="21" t="str">
        <f>IF(Table1[[#This Row],[Domain]]="", "", Table1[[#This Row],[Domain]])</f>
        <v/>
      </c>
      <c r="B83" s="21" t="str">
        <f>IF(Table1[[#This Row],[Objective Assessment]]="", "", Table1[[#This Row],[Objective Assessment]])</f>
        <v/>
      </c>
      <c r="C83" s="21" t="str">
        <f>IF(Table1[[#This Row],[Grade Levels Served]]="", "", Table1[[#This Row],[Grade Levels Served]])</f>
        <v/>
      </c>
      <c r="D83" s="58" t="str">
        <f>IF(Table1[[#This Row],[Participant Group Assessed]]="", "", Table1[[#This Row],[Participant Group Assessed]])</f>
        <v/>
      </c>
      <c r="E83" s="22" t="str">
        <f>IF(Table1[[#This Row],[Standard of Success]]="", "",Table1[[#This Row],[Standard of Success]])</f>
        <v/>
      </c>
      <c r="F83" s="19" t="str">
        <f>IF(Table1[[#This Row],[Benchmark]]="", "", Table1[[#This Row],[Benchmark]])</f>
        <v/>
      </c>
      <c r="G83" s="17"/>
      <c r="H83" s="17"/>
      <c r="I83"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83" s="46" t="str">
        <f t="shared" si="8"/>
        <v xml:space="preserve"> </v>
      </c>
      <c r="K83" s="16"/>
      <c r="L83" s="16"/>
      <c r="M83" s="46" t="e">
        <f t="shared" si="9"/>
        <v>#VALUE!</v>
      </c>
      <c r="N83" s="41" t="e">
        <f t="shared" si="10"/>
        <v>#VALUE!</v>
      </c>
      <c r="O83" s="41" t="str">
        <f t="shared" si="11"/>
        <v xml:space="preserve"> </v>
      </c>
    </row>
    <row r="84" spans="1:15" s="15" customFormat="1" x14ac:dyDescent="0.25">
      <c r="A84" s="21" t="str">
        <f>IF(Table1[[#This Row],[Domain]]="", "", Table1[[#This Row],[Domain]])</f>
        <v/>
      </c>
      <c r="B84" s="21" t="str">
        <f>IF(Table1[[#This Row],[Objective Assessment]]="", "", Table1[[#This Row],[Objective Assessment]])</f>
        <v/>
      </c>
      <c r="C84" s="21" t="str">
        <f>IF(Table1[[#This Row],[Grade Levels Served]]="", "", Table1[[#This Row],[Grade Levels Served]])</f>
        <v/>
      </c>
      <c r="D84" s="58" t="str">
        <f>IF(Table1[[#This Row],[Participant Group Assessed]]="", "", Table1[[#This Row],[Participant Group Assessed]])</f>
        <v/>
      </c>
      <c r="E84" s="22" t="str">
        <f>IF(Table1[[#This Row],[Standard of Success]]="", "",Table1[[#This Row],[Standard of Success]])</f>
        <v/>
      </c>
      <c r="F84" s="19" t="str">
        <f>IF(Table1[[#This Row],[Benchmark]]="", "", Table1[[#This Row],[Benchmark]])</f>
        <v/>
      </c>
      <c r="G84" s="17"/>
      <c r="H84" s="17"/>
      <c r="I84"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84" s="46" t="str">
        <f t="shared" si="8"/>
        <v xml:space="preserve"> </v>
      </c>
      <c r="K84" s="16"/>
      <c r="L84" s="16"/>
      <c r="M84" s="46" t="e">
        <f t="shared" si="9"/>
        <v>#VALUE!</v>
      </c>
      <c r="N84" s="41" t="e">
        <f t="shared" si="10"/>
        <v>#VALUE!</v>
      </c>
      <c r="O84" s="41" t="str">
        <f t="shared" si="11"/>
        <v xml:space="preserve"> </v>
      </c>
    </row>
    <row r="85" spans="1:15" s="15" customFormat="1" x14ac:dyDescent="0.25">
      <c r="A85" s="21" t="str">
        <f>IF(Table1[[#This Row],[Domain]]="", "", Table1[[#This Row],[Domain]])</f>
        <v/>
      </c>
      <c r="B85" s="21" t="str">
        <f>IF(Table1[[#This Row],[Objective Assessment]]="", "", Table1[[#This Row],[Objective Assessment]])</f>
        <v/>
      </c>
      <c r="C85" s="21" t="str">
        <f>IF(Table1[[#This Row],[Grade Levels Served]]="", "", Table1[[#This Row],[Grade Levels Served]])</f>
        <v/>
      </c>
      <c r="D85" s="58" t="str">
        <f>IF(Table1[[#This Row],[Participant Group Assessed]]="", "", Table1[[#This Row],[Participant Group Assessed]])</f>
        <v/>
      </c>
      <c r="E85" s="22" t="str">
        <f>IF(Table1[[#This Row],[Standard of Success]]="", "",Table1[[#This Row],[Standard of Success]])</f>
        <v/>
      </c>
      <c r="F85" s="19" t="str">
        <f>IF(Table1[[#This Row],[Benchmark]]="", "", Table1[[#This Row],[Benchmark]])</f>
        <v/>
      </c>
      <c r="G85" s="17"/>
      <c r="H85" s="17"/>
      <c r="I85"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85" s="46" t="str">
        <f t="shared" si="8"/>
        <v xml:space="preserve"> </v>
      </c>
      <c r="K85" s="16"/>
      <c r="L85" s="16"/>
      <c r="M85" s="46" t="e">
        <f t="shared" si="9"/>
        <v>#VALUE!</v>
      </c>
      <c r="N85" s="41" t="e">
        <f t="shared" si="10"/>
        <v>#VALUE!</v>
      </c>
      <c r="O85" s="41" t="str">
        <f t="shared" si="11"/>
        <v xml:space="preserve"> </v>
      </c>
    </row>
    <row r="86" spans="1:15" s="15" customFormat="1" x14ac:dyDescent="0.25">
      <c r="A86" s="21" t="str">
        <f>IF(Table1[[#This Row],[Domain]]="", "", Table1[[#This Row],[Domain]])</f>
        <v/>
      </c>
      <c r="B86" s="21" t="str">
        <f>IF(Table1[[#This Row],[Objective Assessment]]="", "", Table1[[#This Row],[Objective Assessment]])</f>
        <v/>
      </c>
      <c r="C86" s="21" t="str">
        <f>IF(Table1[[#This Row],[Grade Levels Served]]="", "", Table1[[#This Row],[Grade Levels Served]])</f>
        <v/>
      </c>
      <c r="D86" s="58" t="str">
        <f>IF(Table1[[#This Row],[Participant Group Assessed]]="", "", Table1[[#This Row],[Participant Group Assessed]])</f>
        <v/>
      </c>
      <c r="E86" s="22" t="str">
        <f>IF(Table1[[#This Row],[Standard of Success]]="", "",Table1[[#This Row],[Standard of Success]])</f>
        <v/>
      </c>
      <c r="F86" s="19" t="str">
        <f>IF(Table1[[#This Row],[Benchmark]]="", "", Table1[[#This Row],[Benchmark]])</f>
        <v/>
      </c>
      <c r="G86" s="17"/>
      <c r="H86" s="17"/>
      <c r="I86"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86" s="46" t="str">
        <f t="shared" si="8"/>
        <v xml:space="preserve"> </v>
      </c>
      <c r="K86" s="16"/>
      <c r="L86" s="16"/>
      <c r="M86" s="46" t="e">
        <f t="shared" si="9"/>
        <v>#VALUE!</v>
      </c>
      <c r="N86" s="41" t="e">
        <f t="shared" si="10"/>
        <v>#VALUE!</v>
      </c>
      <c r="O86" s="41" t="str">
        <f t="shared" si="11"/>
        <v xml:space="preserve"> </v>
      </c>
    </row>
    <row r="87" spans="1:15" s="15" customFormat="1" x14ac:dyDescent="0.25">
      <c r="A87" s="21" t="str">
        <f>IF(Table1[[#This Row],[Domain]]="", "", Table1[[#This Row],[Domain]])</f>
        <v/>
      </c>
      <c r="B87" s="21" t="str">
        <f>IF(Table1[[#This Row],[Objective Assessment]]="", "", Table1[[#This Row],[Objective Assessment]])</f>
        <v/>
      </c>
      <c r="C87" s="21" t="str">
        <f>IF(Table1[[#This Row],[Grade Levels Served]]="", "", Table1[[#This Row],[Grade Levels Served]])</f>
        <v/>
      </c>
      <c r="D87" s="58" t="str">
        <f>IF(Table1[[#This Row],[Participant Group Assessed]]="", "", Table1[[#This Row],[Participant Group Assessed]])</f>
        <v/>
      </c>
      <c r="E87" s="22" t="str">
        <f>IF(Table1[[#This Row],[Standard of Success]]="", "",Table1[[#This Row],[Standard of Success]])</f>
        <v/>
      </c>
      <c r="F87" s="19" t="str">
        <f>IF(Table1[[#This Row],[Benchmark]]="", "", Table1[[#This Row],[Benchmark]])</f>
        <v/>
      </c>
      <c r="G87" s="17"/>
      <c r="H87" s="17"/>
      <c r="I87"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87" s="46" t="str">
        <f t="shared" si="8"/>
        <v xml:space="preserve"> </v>
      </c>
      <c r="K87" s="16"/>
      <c r="L87" s="16"/>
      <c r="M87" s="46" t="e">
        <f t="shared" si="9"/>
        <v>#VALUE!</v>
      </c>
      <c r="N87" s="41" t="e">
        <f t="shared" si="10"/>
        <v>#VALUE!</v>
      </c>
      <c r="O87" s="41" t="str">
        <f t="shared" si="11"/>
        <v xml:space="preserve"> </v>
      </c>
    </row>
    <row r="88" spans="1:15" s="15" customFormat="1" x14ac:dyDescent="0.25">
      <c r="A88" s="21" t="str">
        <f>IF(Table1[[#This Row],[Domain]]="", "", Table1[[#This Row],[Domain]])</f>
        <v/>
      </c>
      <c r="B88" s="21" t="str">
        <f>IF(Table1[[#This Row],[Objective Assessment]]="", "", Table1[[#This Row],[Objective Assessment]])</f>
        <v/>
      </c>
      <c r="C88" s="21" t="str">
        <f>IF(Table1[[#This Row],[Grade Levels Served]]="", "", Table1[[#This Row],[Grade Levels Served]])</f>
        <v/>
      </c>
      <c r="D88" s="58" t="str">
        <f>IF(Table1[[#This Row],[Participant Group Assessed]]="", "", Table1[[#This Row],[Participant Group Assessed]])</f>
        <v/>
      </c>
      <c r="E88" s="22" t="str">
        <f>IF(Table1[[#This Row],[Standard of Success]]="", "",Table1[[#This Row],[Standard of Success]])</f>
        <v/>
      </c>
      <c r="F88" s="19" t="str">
        <f>IF(Table1[[#This Row],[Benchmark]]="", "", Table1[[#This Row],[Benchmark]])</f>
        <v/>
      </c>
      <c r="G88" s="17"/>
      <c r="H88" s="17"/>
      <c r="I88"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88" s="46" t="str">
        <f t="shared" si="8"/>
        <v xml:space="preserve"> </v>
      </c>
      <c r="K88" s="16"/>
      <c r="L88" s="16"/>
      <c r="M88" s="46" t="e">
        <f t="shared" si="9"/>
        <v>#VALUE!</v>
      </c>
      <c r="N88" s="41" t="e">
        <f t="shared" si="10"/>
        <v>#VALUE!</v>
      </c>
      <c r="O88" s="41" t="str">
        <f t="shared" si="11"/>
        <v xml:space="preserve"> </v>
      </c>
    </row>
    <row r="89" spans="1:15" s="15" customFormat="1" x14ac:dyDescent="0.25">
      <c r="A89" s="21" t="str">
        <f>IF(Table1[[#This Row],[Domain]]="", "", Table1[[#This Row],[Domain]])</f>
        <v/>
      </c>
      <c r="B89" s="21" t="str">
        <f>IF(Table1[[#This Row],[Objective Assessment]]="", "", Table1[[#This Row],[Objective Assessment]])</f>
        <v/>
      </c>
      <c r="C89" s="21" t="str">
        <f>IF(Table1[[#This Row],[Grade Levels Served]]="", "", Table1[[#This Row],[Grade Levels Served]])</f>
        <v/>
      </c>
      <c r="D89" s="58" t="str">
        <f>IF(Table1[[#This Row],[Participant Group Assessed]]="", "", Table1[[#This Row],[Participant Group Assessed]])</f>
        <v/>
      </c>
      <c r="E89" s="22" t="str">
        <f>IF(Table1[[#This Row],[Standard of Success]]="", "",Table1[[#This Row],[Standard of Success]])</f>
        <v/>
      </c>
      <c r="F89" s="19" t="str">
        <f>IF(Table1[[#This Row],[Benchmark]]="", "", Table1[[#This Row],[Benchmark]])</f>
        <v/>
      </c>
      <c r="G89" s="17"/>
      <c r="H89" s="17"/>
      <c r="I89"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89" s="46" t="str">
        <f t="shared" si="8"/>
        <v xml:space="preserve"> </v>
      </c>
      <c r="K89" s="16"/>
      <c r="L89" s="16"/>
      <c r="M89" s="46" t="e">
        <f t="shared" si="9"/>
        <v>#VALUE!</v>
      </c>
      <c r="N89" s="41" t="e">
        <f t="shared" si="10"/>
        <v>#VALUE!</v>
      </c>
      <c r="O89" s="41" t="str">
        <f t="shared" si="11"/>
        <v xml:space="preserve"> </v>
      </c>
    </row>
    <row r="90" spans="1:15" s="15" customFormat="1" x14ac:dyDescent="0.25">
      <c r="A90" s="21" t="str">
        <f>IF(Table1[[#This Row],[Domain]]="", "", Table1[[#This Row],[Domain]])</f>
        <v/>
      </c>
      <c r="B90" s="21" t="str">
        <f>IF(Table1[[#This Row],[Objective Assessment]]="", "", Table1[[#This Row],[Objective Assessment]])</f>
        <v/>
      </c>
      <c r="C90" s="21" t="str">
        <f>IF(Table1[[#This Row],[Grade Levels Served]]="", "", Table1[[#This Row],[Grade Levels Served]])</f>
        <v/>
      </c>
      <c r="D90" s="58" t="str">
        <f>IF(Table1[[#This Row],[Participant Group Assessed]]="", "", Table1[[#This Row],[Participant Group Assessed]])</f>
        <v/>
      </c>
      <c r="E90" s="22" t="str">
        <f>IF(Table1[[#This Row],[Standard of Success]]="", "",Table1[[#This Row],[Standard of Success]])</f>
        <v/>
      </c>
      <c r="F90" s="19" t="str">
        <f>IF(Table1[[#This Row],[Benchmark]]="", "", Table1[[#This Row],[Benchmark]])</f>
        <v/>
      </c>
      <c r="G90" s="17"/>
      <c r="H90" s="17"/>
      <c r="I90"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90" s="46" t="str">
        <f t="shared" si="8"/>
        <v xml:space="preserve"> </v>
      </c>
      <c r="K90" s="16"/>
      <c r="L90" s="16"/>
      <c r="M90" s="46" t="e">
        <f t="shared" si="9"/>
        <v>#VALUE!</v>
      </c>
      <c r="N90" s="41" t="e">
        <f t="shared" si="10"/>
        <v>#VALUE!</v>
      </c>
      <c r="O90" s="41" t="str">
        <f t="shared" si="11"/>
        <v xml:space="preserve"> </v>
      </c>
    </row>
    <row r="91" spans="1:15" s="15" customFormat="1" x14ac:dyDescent="0.25">
      <c r="A91" s="21" t="str">
        <f>IF(Table1[[#This Row],[Domain]]="", "", Table1[[#This Row],[Domain]])</f>
        <v/>
      </c>
      <c r="B91" s="21" t="str">
        <f>IF(Table1[[#This Row],[Objective Assessment]]="", "", Table1[[#This Row],[Objective Assessment]])</f>
        <v/>
      </c>
      <c r="C91" s="21" t="str">
        <f>IF(Table1[[#This Row],[Grade Levels Served]]="", "", Table1[[#This Row],[Grade Levels Served]])</f>
        <v/>
      </c>
      <c r="D91" s="58" t="str">
        <f>IF(Table1[[#This Row],[Participant Group Assessed]]="", "", Table1[[#This Row],[Participant Group Assessed]])</f>
        <v/>
      </c>
      <c r="E91" s="22" t="str">
        <f>IF(Table1[[#This Row],[Standard of Success]]="", "",Table1[[#This Row],[Standard of Success]])</f>
        <v/>
      </c>
      <c r="F91" s="19" t="str">
        <f>IF(Table1[[#This Row],[Benchmark]]="", "", Table1[[#This Row],[Benchmark]])</f>
        <v/>
      </c>
      <c r="G91" s="17"/>
      <c r="H91" s="17"/>
      <c r="I91"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91" s="46" t="str">
        <f t="shared" si="8"/>
        <v xml:space="preserve"> </v>
      </c>
      <c r="K91" s="16"/>
      <c r="L91" s="16"/>
      <c r="M91" s="46" t="e">
        <f t="shared" si="9"/>
        <v>#VALUE!</v>
      </c>
      <c r="N91" s="41" t="e">
        <f t="shared" si="10"/>
        <v>#VALUE!</v>
      </c>
      <c r="O91" s="41" t="str">
        <f t="shared" si="11"/>
        <v xml:space="preserve"> </v>
      </c>
    </row>
    <row r="92" spans="1:15" s="15" customFormat="1" x14ac:dyDescent="0.25">
      <c r="A92" s="21" t="str">
        <f>IF(Table1[[#This Row],[Domain]]="", "", Table1[[#This Row],[Domain]])</f>
        <v/>
      </c>
      <c r="B92" s="21" t="str">
        <f>IF(Table1[[#This Row],[Objective Assessment]]="", "", Table1[[#This Row],[Objective Assessment]])</f>
        <v/>
      </c>
      <c r="C92" s="21" t="str">
        <f>IF(Table1[[#This Row],[Grade Levels Served]]="", "", Table1[[#This Row],[Grade Levels Served]])</f>
        <v/>
      </c>
      <c r="D92" s="58" t="str">
        <f>IF(Table1[[#This Row],[Participant Group Assessed]]="", "", Table1[[#This Row],[Participant Group Assessed]])</f>
        <v/>
      </c>
      <c r="E92" s="22" t="str">
        <f>IF(Table1[[#This Row],[Standard of Success]]="", "",Table1[[#This Row],[Standard of Success]])</f>
        <v/>
      </c>
      <c r="F92" s="19" t="str">
        <f>IF(Table1[[#This Row],[Benchmark]]="", "", Table1[[#This Row],[Benchmark]])</f>
        <v/>
      </c>
      <c r="G92" s="17"/>
      <c r="H92" s="17"/>
      <c r="I92"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92" s="46" t="str">
        <f t="shared" si="8"/>
        <v xml:space="preserve"> </v>
      </c>
      <c r="K92" s="16"/>
      <c r="L92" s="16"/>
      <c r="M92" s="46" t="e">
        <f t="shared" si="9"/>
        <v>#VALUE!</v>
      </c>
      <c r="N92" s="41" t="e">
        <f t="shared" si="10"/>
        <v>#VALUE!</v>
      </c>
      <c r="O92" s="41" t="str">
        <f t="shared" si="11"/>
        <v xml:space="preserve"> </v>
      </c>
    </row>
    <row r="93" spans="1:15" s="15" customFormat="1" x14ac:dyDescent="0.25">
      <c r="A93" s="21" t="str">
        <f>IF(Table1[[#This Row],[Domain]]="", "", Table1[[#This Row],[Domain]])</f>
        <v/>
      </c>
      <c r="B93" s="21" t="str">
        <f>IF(Table1[[#This Row],[Objective Assessment]]="", "", Table1[[#This Row],[Objective Assessment]])</f>
        <v/>
      </c>
      <c r="C93" s="21" t="str">
        <f>IF(Table1[[#This Row],[Grade Levels Served]]="", "", Table1[[#This Row],[Grade Levels Served]])</f>
        <v/>
      </c>
      <c r="D93" s="58" t="str">
        <f>IF(Table1[[#This Row],[Participant Group Assessed]]="", "", Table1[[#This Row],[Participant Group Assessed]])</f>
        <v/>
      </c>
      <c r="E93" s="22" t="str">
        <f>IF(Table1[[#This Row],[Standard of Success]]="", "",Table1[[#This Row],[Standard of Success]])</f>
        <v/>
      </c>
      <c r="F93" s="19" t="str">
        <f>IF(Table1[[#This Row],[Benchmark]]="", "", Table1[[#This Row],[Benchmark]])</f>
        <v/>
      </c>
      <c r="G93" s="17"/>
      <c r="H93" s="17"/>
      <c r="I93"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93" s="46" t="str">
        <f t="shared" si="8"/>
        <v xml:space="preserve"> </v>
      </c>
      <c r="K93" s="16"/>
      <c r="L93" s="16"/>
      <c r="M93" s="46" t="e">
        <f t="shared" si="9"/>
        <v>#VALUE!</v>
      </c>
      <c r="N93" s="41" t="e">
        <f t="shared" si="10"/>
        <v>#VALUE!</v>
      </c>
      <c r="O93" s="41" t="str">
        <f t="shared" si="11"/>
        <v xml:space="preserve"> </v>
      </c>
    </row>
    <row r="94" spans="1:15" s="15" customFormat="1" x14ac:dyDescent="0.25">
      <c r="A94" s="21" t="str">
        <f>IF(Table1[[#This Row],[Domain]]="", "", Table1[[#This Row],[Domain]])</f>
        <v/>
      </c>
      <c r="B94" s="21" t="str">
        <f>IF(Table1[[#This Row],[Objective Assessment]]="", "", Table1[[#This Row],[Objective Assessment]])</f>
        <v/>
      </c>
      <c r="C94" s="21" t="str">
        <f>IF(Table1[[#This Row],[Grade Levels Served]]="", "", Table1[[#This Row],[Grade Levels Served]])</f>
        <v/>
      </c>
      <c r="D94" s="58" t="str">
        <f>IF(Table1[[#This Row],[Participant Group Assessed]]="", "", Table1[[#This Row],[Participant Group Assessed]])</f>
        <v/>
      </c>
      <c r="E94" s="22" t="str">
        <f>IF(Table1[[#This Row],[Standard of Success]]="", "",Table1[[#This Row],[Standard of Success]])</f>
        <v/>
      </c>
      <c r="F94" s="19" t="str">
        <f>IF(Table1[[#This Row],[Benchmark]]="", "", Table1[[#This Row],[Benchmark]])</f>
        <v/>
      </c>
      <c r="G94" s="17"/>
      <c r="H94" s="17"/>
      <c r="I94"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94" s="46" t="str">
        <f t="shared" si="8"/>
        <v xml:space="preserve"> </v>
      </c>
      <c r="K94" s="16"/>
      <c r="L94" s="16"/>
      <c r="M94" s="46" t="e">
        <f t="shared" si="9"/>
        <v>#VALUE!</v>
      </c>
      <c r="N94" s="41" t="e">
        <f t="shared" si="10"/>
        <v>#VALUE!</v>
      </c>
      <c r="O94" s="41" t="str">
        <f t="shared" si="11"/>
        <v xml:space="preserve"> </v>
      </c>
    </row>
    <row r="95" spans="1:15" s="15" customFormat="1" x14ac:dyDescent="0.25">
      <c r="A95" s="21" t="str">
        <f>IF(Table1[[#This Row],[Domain]]="", "", Table1[[#This Row],[Domain]])</f>
        <v/>
      </c>
      <c r="B95" s="21" t="str">
        <f>IF(Table1[[#This Row],[Objective Assessment]]="", "", Table1[[#This Row],[Objective Assessment]])</f>
        <v/>
      </c>
      <c r="C95" s="21" t="str">
        <f>IF(Table1[[#This Row],[Grade Levels Served]]="", "", Table1[[#This Row],[Grade Levels Served]])</f>
        <v/>
      </c>
      <c r="D95" s="58" t="str">
        <f>IF(Table1[[#This Row],[Participant Group Assessed]]="", "", Table1[[#This Row],[Participant Group Assessed]])</f>
        <v/>
      </c>
      <c r="E95" s="22" t="str">
        <f>IF(Table1[[#This Row],[Standard of Success]]="", "",Table1[[#This Row],[Standard of Success]])</f>
        <v/>
      </c>
      <c r="F95" s="19" t="str">
        <f>IF(Table1[[#This Row],[Benchmark]]="", "", Table1[[#This Row],[Benchmark]])</f>
        <v/>
      </c>
      <c r="G95" s="17"/>
      <c r="H95" s="17"/>
      <c r="I95"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95" s="46" t="str">
        <f t="shared" si="8"/>
        <v xml:space="preserve"> </v>
      </c>
      <c r="K95" s="16"/>
      <c r="L95" s="16"/>
      <c r="M95" s="46" t="e">
        <f t="shared" si="9"/>
        <v>#VALUE!</v>
      </c>
      <c r="N95" s="41" t="e">
        <f t="shared" si="10"/>
        <v>#VALUE!</v>
      </c>
      <c r="O95" s="41" t="str">
        <f t="shared" si="11"/>
        <v xml:space="preserve"> </v>
      </c>
    </row>
    <row r="96" spans="1:15" s="15" customFormat="1" x14ac:dyDescent="0.25">
      <c r="A96" s="21" t="str">
        <f>IF(Table1[[#This Row],[Domain]]="", "", Table1[[#This Row],[Domain]])</f>
        <v/>
      </c>
      <c r="B96" s="21" t="str">
        <f>IF(Table1[[#This Row],[Objective Assessment]]="", "", Table1[[#This Row],[Objective Assessment]])</f>
        <v/>
      </c>
      <c r="C96" s="21" t="str">
        <f>IF(Table1[[#This Row],[Grade Levels Served]]="", "", Table1[[#This Row],[Grade Levels Served]])</f>
        <v/>
      </c>
      <c r="D96" s="58" t="str">
        <f>IF(Table1[[#This Row],[Participant Group Assessed]]="", "", Table1[[#This Row],[Participant Group Assessed]])</f>
        <v/>
      </c>
      <c r="E96" s="22" t="str">
        <f>IF(Table1[[#This Row],[Standard of Success]]="", "",Table1[[#This Row],[Standard of Success]])</f>
        <v/>
      </c>
      <c r="F96" s="19" t="str">
        <f>IF(Table1[[#This Row],[Benchmark]]="", "", Table1[[#This Row],[Benchmark]])</f>
        <v/>
      </c>
      <c r="G96" s="17"/>
      <c r="H96" s="17"/>
      <c r="I96"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96" s="46" t="str">
        <f t="shared" si="8"/>
        <v xml:space="preserve"> </v>
      </c>
      <c r="K96" s="16"/>
      <c r="L96" s="16"/>
      <c r="M96" s="46" t="e">
        <f t="shared" si="9"/>
        <v>#VALUE!</v>
      </c>
      <c r="N96" s="41" t="e">
        <f t="shared" si="10"/>
        <v>#VALUE!</v>
      </c>
      <c r="O96" s="41" t="str">
        <f t="shared" si="11"/>
        <v xml:space="preserve"> </v>
      </c>
    </row>
    <row r="97" spans="1:15" s="15" customFormat="1" x14ac:dyDescent="0.25">
      <c r="A97" s="21" t="str">
        <f>IF(Table1[[#This Row],[Domain]]="", "", Table1[[#This Row],[Domain]])</f>
        <v/>
      </c>
      <c r="B97" s="21" t="str">
        <f>IF(Table1[[#This Row],[Objective Assessment]]="", "", Table1[[#This Row],[Objective Assessment]])</f>
        <v/>
      </c>
      <c r="C97" s="21" t="str">
        <f>IF(Table1[[#This Row],[Grade Levels Served]]="", "", Table1[[#This Row],[Grade Levels Served]])</f>
        <v/>
      </c>
      <c r="D97" s="58" t="str">
        <f>IF(Table1[[#This Row],[Participant Group Assessed]]="", "", Table1[[#This Row],[Participant Group Assessed]])</f>
        <v/>
      </c>
      <c r="E97" s="22" t="str">
        <f>IF(Table1[[#This Row],[Standard of Success]]="", "",Table1[[#This Row],[Standard of Success]])</f>
        <v/>
      </c>
      <c r="F97" s="19" t="str">
        <f>IF(Table1[[#This Row],[Benchmark]]="", "", Table1[[#This Row],[Benchmark]])</f>
        <v/>
      </c>
      <c r="G97" s="17"/>
      <c r="H97" s="17"/>
      <c r="I97"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97" s="46" t="str">
        <f t="shared" si="8"/>
        <v xml:space="preserve"> </v>
      </c>
      <c r="K97" s="16"/>
      <c r="L97" s="16"/>
      <c r="M97" s="46" t="e">
        <f t="shared" si="9"/>
        <v>#VALUE!</v>
      </c>
      <c r="N97" s="41" t="e">
        <f t="shared" si="10"/>
        <v>#VALUE!</v>
      </c>
      <c r="O97" s="41" t="str">
        <f t="shared" si="11"/>
        <v xml:space="preserve"> </v>
      </c>
    </row>
    <row r="98" spans="1:15" s="15" customFormat="1" x14ac:dyDescent="0.25">
      <c r="A98" s="21" t="str">
        <f>IF(Table1[[#This Row],[Domain]]="", "", Table1[[#This Row],[Domain]])</f>
        <v/>
      </c>
      <c r="B98" s="21" t="str">
        <f>IF(Table1[[#This Row],[Objective Assessment]]="", "", Table1[[#This Row],[Objective Assessment]])</f>
        <v/>
      </c>
      <c r="C98" s="21" t="str">
        <f>IF(Table1[[#This Row],[Grade Levels Served]]="", "", Table1[[#This Row],[Grade Levels Served]])</f>
        <v/>
      </c>
      <c r="D98" s="58" t="str">
        <f>IF(Table1[[#This Row],[Participant Group Assessed]]="", "", Table1[[#This Row],[Participant Group Assessed]])</f>
        <v/>
      </c>
      <c r="E98" s="22" t="str">
        <f>IF(Table1[[#This Row],[Standard of Success]]="", "",Table1[[#This Row],[Standard of Success]])</f>
        <v/>
      </c>
      <c r="F98" s="19" t="str">
        <f>IF(Table1[[#This Row],[Benchmark]]="", "", Table1[[#This Row],[Benchmark]])</f>
        <v/>
      </c>
      <c r="G98" s="17"/>
      <c r="H98" s="17"/>
      <c r="I98"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98" s="46" t="str">
        <f t="shared" si="8"/>
        <v xml:space="preserve"> </v>
      </c>
      <c r="K98" s="16"/>
      <c r="L98" s="16"/>
      <c r="M98" s="46" t="e">
        <f t="shared" ref="M98:M101" si="12">IF(N98&gt;=0, "5 Stars  
(Meets or Exceeds Benchmark)", IF(N98&gt;=-0.15, "4 Stars
(Approaching Benchmark)", IF(N98&gt;=-0.31, "3 Stars
(Meaningful Progress)", IF(N98&gt;=-0.51, "2 Stars
(Some Progress)", "1 Star
(Limited Progress)"))))</f>
        <v>#VALUE!</v>
      </c>
      <c r="N98" s="41" t="e">
        <f t="shared" si="10"/>
        <v>#VALUE!</v>
      </c>
      <c r="O98" s="41" t="str">
        <f t="shared" ref="O98:O101" si="13">IF(ISERROR(N98)," ",N98)</f>
        <v xml:space="preserve"> </v>
      </c>
    </row>
    <row r="99" spans="1:15" s="15" customFormat="1" x14ac:dyDescent="0.25">
      <c r="A99" s="21" t="str">
        <f>IF(Table1[[#This Row],[Domain]]="", "", Table1[[#This Row],[Domain]])</f>
        <v/>
      </c>
      <c r="B99" s="21" t="str">
        <f>IF(Table1[[#This Row],[Objective Assessment]]="", "", Table1[[#This Row],[Objective Assessment]])</f>
        <v/>
      </c>
      <c r="C99" s="21" t="str">
        <f>IF(Table1[[#This Row],[Grade Levels Served]]="", "", Table1[[#This Row],[Grade Levels Served]])</f>
        <v/>
      </c>
      <c r="D99" s="58" t="str">
        <f>IF(Table1[[#This Row],[Participant Group Assessed]]="", "", Table1[[#This Row],[Participant Group Assessed]])</f>
        <v/>
      </c>
      <c r="E99" s="22" t="str">
        <f>IF(Table1[[#This Row],[Standard of Success]]="", "",Table1[[#This Row],[Standard of Success]])</f>
        <v/>
      </c>
      <c r="F99" s="19" t="str">
        <f>IF(Table1[[#This Row],[Benchmark]]="", "", Table1[[#This Row],[Benchmark]])</f>
        <v/>
      </c>
      <c r="G99" s="17"/>
      <c r="H99" s="17"/>
      <c r="I99"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99" s="46" t="str">
        <f t="shared" si="8"/>
        <v xml:space="preserve"> </v>
      </c>
      <c r="K99" s="16"/>
      <c r="L99" s="16"/>
      <c r="M99" s="46" t="e">
        <f t="shared" si="12"/>
        <v>#VALUE!</v>
      </c>
      <c r="N99" s="41" t="e">
        <f t="shared" si="10"/>
        <v>#VALUE!</v>
      </c>
      <c r="O99" s="41" t="str">
        <f t="shared" si="13"/>
        <v xml:space="preserve"> </v>
      </c>
    </row>
    <row r="100" spans="1:15" s="15" customFormat="1" x14ac:dyDescent="0.25">
      <c r="A100" s="21" t="str">
        <f>IF(Table1[[#This Row],[Domain]]="", "", Table1[[#This Row],[Domain]])</f>
        <v/>
      </c>
      <c r="B100" s="21" t="str">
        <f>IF(Table1[[#This Row],[Objective Assessment]]="", "", Table1[[#This Row],[Objective Assessment]])</f>
        <v/>
      </c>
      <c r="C100" s="21" t="str">
        <f>IF(Table1[[#This Row],[Grade Levels Served]]="", "", Table1[[#This Row],[Grade Levels Served]])</f>
        <v/>
      </c>
      <c r="D100" s="58" t="str">
        <f>IF(Table1[[#This Row],[Participant Group Assessed]]="", "", Table1[[#This Row],[Participant Group Assessed]])</f>
        <v/>
      </c>
      <c r="E100" s="22" t="str">
        <f>IF(Table1[[#This Row],[Standard of Success]]="", "",Table1[[#This Row],[Standard of Success]])</f>
        <v/>
      </c>
      <c r="F100" s="19" t="str">
        <f>IF(Table1[[#This Row],[Benchmark]]="", "", Table1[[#This Row],[Benchmark]])</f>
        <v/>
      </c>
      <c r="G100" s="17"/>
      <c r="H100" s="17"/>
      <c r="I100"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100" s="46" t="str">
        <f t="shared" si="8"/>
        <v xml:space="preserve"> </v>
      </c>
      <c r="K100" s="16"/>
      <c r="L100" s="16"/>
      <c r="M100" s="46" t="e">
        <f t="shared" si="12"/>
        <v>#VALUE!</v>
      </c>
      <c r="N100" s="41" t="e">
        <f t="shared" si="10"/>
        <v>#VALUE!</v>
      </c>
      <c r="O100" s="41" t="str">
        <f t="shared" si="13"/>
        <v xml:space="preserve"> </v>
      </c>
    </row>
    <row r="101" spans="1:15" s="15" customFormat="1" x14ac:dyDescent="0.25">
      <c r="A101" s="21" t="str">
        <f>IF(Table1[[#This Row],[Domain]]="", "", Table1[[#This Row],[Domain]])</f>
        <v/>
      </c>
      <c r="B101" s="21" t="str">
        <f>IF(Table1[[#This Row],[Objective Assessment]]="", "", Table1[[#This Row],[Objective Assessment]])</f>
        <v/>
      </c>
      <c r="C101" s="21" t="str">
        <f>IF(Table1[[#This Row],[Grade Levels Served]]="", "", Table1[[#This Row],[Grade Levels Served]])</f>
        <v/>
      </c>
      <c r="D101" s="58" t="str">
        <f>IF(Table1[[#This Row],[Participant Group Assessed]]="", "", Table1[[#This Row],[Participant Group Assessed]])</f>
        <v/>
      </c>
      <c r="E101" s="22" t="str">
        <f>IF(Table1[[#This Row],[Standard of Success]]="", "",Table1[[#This Row],[Standard of Success]])</f>
        <v/>
      </c>
      <c r="F101" s="19" t="str">
        <f>IF(Table1[[#This Row],[Benchmark]]="", "", Table1[[#This Row],[Benchmark]])</f>
        <v/>
      </c>
      <c r="G101" s="17"/>
      <c r="H101" s="17"/>
      <c r="I101" s="19" t="str">
        <f>IF(OR(Table13[[#This Row],[Total Number of Participants Meeting Standard of Success at End of Year]]=0, Table13[[#This Row],[Total Number of Participants Measured at End of Year]]=0), "", Table13[[#This Row],[Total Number of Participants Meeting Standard of Success at End of Year]]/Table13[[#This Row],[Total Number of Participants Measured at End of Year]])</f>
        <v/>
      </c>
      <c r="J101" s="46" t="str">
        <f t="shared" si="8"/>
        <v xml:space="preserve"> </v>
      </c>
      <c r="K101" s="16"/>
      <c r="L101" s="16"/>
      <c r="M101" s="46" t="e">
        <f t="shared" si="12"/>
        <v>#VALUE!</v>
      </c>
      <c r="N101" s="41" t="e">
        <f t="shared" si="10"/>
        <v>#VALUE!</v>
      </c>
      <c r="O101" s="41" t="str">
        <f t="shared" si="13"/>
        <v xml:space="preserve"> </v>
      </c>
    </row>
  </sheetData>
  <sheetProtection password="C8BB" sheet="1" objects="1" scenarios="1" formatColumns="0" formatRows="0" selectLockedCells="1"/>
  <dataValidations count="1">
    <dataValidation type="custom" allowBlank="1" showInputMessage="1" showErrorMessage="1" error="Error: Total Number of Participants Meeting Success Criterion (Column K) cannot exceed Total Number of Participants Measured (Column J)." sqref="H2:H101">
      <formula1>$H2&lt;=$G2</formula1>
    </dataValidation>
  </dataValidations>
  <pageMargins left="0.7" right="0.7" top="0.75" bottom="0.75" header="0.3" footer="0.3"/>
  <pageSetup paperSize="17" scale="55" fitToHeight="6" orientation="landscape" verticalDpi="4" r:id="rId1"/>
  <ignoredErrors>
    <ignoredError sqref="B2" unlockedFormula="1"/>
  </ignoredErrors>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A6" sqref="A6"/>
    </sheetView>
  </sheetViews>
  <sheetFormatPr defaultRowHeight="15" x14ac:dyDescent="0.25"/>
  <cols>
    <col min="1" max="1" width="47" bestFit="1" customWidth="1"/>
    <col min="2" max="2" width="19.140625" bestFit="1" customWidth="1"/>
    <col min="3" max="3" width="29.85546875" bestFit="1" customWidth="1"/>
    <col min="4" max="4" width="36" bestFit="1" customWidth="1"/>
  </cols>
  <sheetData>
    <row r="1" spans="1:4" x14ac:dyDescent="0.25">
      <c r="A1" t="s">
        <v>46</v>
      </c>
      <c r="B1" t="s">
        <v>50</v>
      </c>
      <c r="C1" t="s">
        <v>17</v>
      </c>
      <c r="D1" t="s">
        <v>0</v>
      </c>
    </row>
    <row r="2" spans="1:4" x14ac:dyDescent="0.25">
      <c r="A2" t="s">
        <v>47</v>
      </c>
      <c r="B2" t="s">
        <v>51</v>
      </c>
      <c r="C2" t="s">
        <v>18</v>
      </c>
      <c r="D2" t="s">
        <v>66</v>
      </c>
    </row>
    <row r="3" spans="1:4" x14ac:dyDescent="0.25">
      <c r="A3" t="s">
        <v>55</v>
      </c>
      <c r="B3" t="s">
        <v>62</v>
      </c>
      <c r="C3" t="s">
        <v>64</v>
      </c>
      <c r="D3" t="s">
        <v>67</v>
      </c>
    </row>
    <row r="4" spans="1:4" x14ac:dyDescent="0.25">
      <c r="A4" t="s">
        <v>56</v>
      </c>
      <c r="B4" t="s">
        <v>63</v>
      </c>
      <c r="C4" t="s">
        <v>65</v>
      </c>
      <c r="D4" t="s">
        <v>68</v>
      </c>
    </row>
    <row r="5" spans="1:4" x14ac:dyDescent="0.25">
      <c r="A5" t="s">
        <v>57</v>
      </c>
      <c r="D5" t="s">
        <v>69</v>
      </c>
    </row>
    <row r="6" spans="1:4" x14ac:dyDescent="0.25">
      <c r="A6" t="s">
        <v>58</v>
      </c>
      <c r="D6" t="s">
        <v>70</v>
      </c>
    </row>
    <row r="7" spans="1:4" x14ac:dyDescent="0.25">
      <c r="A7" t="s">
        <v>59</v>
      </c>
      <c r="D7" t="s">
        <v>71</v>
      </c>
    </row>
    <row r="8" spans="1:4" x14ac:dyDescent="0.25">
      <c r="A8" t="s">
        <v>60</v>
      </c>
      <c r="D8" t="s">
        <v>72</v>
      </c>
    </row>
    <row r="9" spans="1:4" x14ac:dyDescent="0.25">
      <c r="A9" t="s">
        <v>61</v>
      </c>
      <c r="D9" t="s">
        <v>73</v>
      </c>
    </row>
    <row r="10" spans="1:4" x14ac:dyDescent="0.25">
      <c r="D10" t="s">
        <v>74</v>
      </c>
    </row>
    <row r="11" spans="1:4" x14ac:dyDescent="0.25">
      <c r="D11" t="s">
        <v>75</v>
      </c>
    </row>
    <row r="12" spans="1:4" x14ac:dyDescent="0.25">
      <c r="D12" t="s">
        <v>76</v>
      </c>
    </row>
    <row r="13" spans="1:4" x14ac:dyDescent="0.25">
      <c r="D13" t="s">
        <v>77</v>
      </c>
    </row>
    <row r="14" spans="1:4" x14ac:dyDescent="0.25">
      <c r="D14" t="s">
        <v>78</v>
      </c>
    </row>
    <row r="15" spans="1:4" x14ac:dyDescent="0.25">
      <c r="D15" t="s">
        <v>79</v>
      </c>
    </row>
    <row r="16" spans="1:4" x14ac:dyDescent="0.25">
      <c r="D16" t="s">
        <v>80</v>
      </c>
    </row>
    <row r="17" spans="4:4" x14ac:dyDescent="0.25">
      <c r="D17" t="s">
        <v>81</v>
      </c>
    </row>
    <row r="18" spans="4:4" x14ac:dyDescent="0.25">
      <c r="D18" t="s">
        <v>82</v>
      </c>
    </row>
    <row r="19" spans="4:4" x14ac:dyDescent="0.25">
      <c r="D19" t="s">
        <v>83</v>
      </c>
    </row>
    <row r="20" spans="4:4" x14ac:dyDescent="0.25">
      <c r="D20" t="s">
        <v>84</v>
      </c>
    </row>
    <row r="21" spans="4:4" x14ac:dyDescent="0.25">
      <c r="D21" t="s">
        <v>85</v>
      </c>
    </row>
    <row r="22" spans="4:4" x14ac:dyDescent="0.25">
      <c r="D22" t="s">
        <v>86</v>
      </c>
    </row>
  </sheetData>
  <sheetProtection password="C8BB"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Guidance - Mid-Year Data</vt:lpstr>
      <vt:lpstr>Mid-Year Data Report</vt:lpstr>
      <vt:lpstr>Guidance - Formative Summary</vt:lpstr>
      <vt:lpstr>Formative Summary</vt:lpstr>
      <vt:lpstr>Guidance - Formative Modificat.</vt:lpstr>
      <vt:lpstr>Formative Modifications</vt:lpstr>
      <vt:lpstr>Guidance - End-of-Year Data</vt:lpstr>
      <vt:lpstr>End-of-Year Data Report</vt:lpstr>
      <vt:lpstr>Sheet1</vt:lpstr>
      <vt:lpstr>Domain</vt:lpstr>
      <vt:lpstr>GradeLevels</vt:lpstr>
      <vt:lpstr>Measure</vt:lpstr>
      <vt:lpstr>ParticipantGroup</vt:lpstr>
    </vt:vector>
  </TitlesOfParts>
  <Company>Florida Children's Forum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tscott</dc:creator>
  <cp:lastModifiedBy>Domenig, Stefan</cp:lastModifiedBy>
  <cp:lastPrinted>2016-07-08T18:34:05Z</cp:lastPrinted>
  <dcterms:created xsi:type="dcterms:W3CDTF">2014-11-06T14:02:29Z</dcterms:created>
  <dcterms:modified xsi:type="dcterms:W3CDTF">2017-07-17T18:10:00Z</dcterms:modified>
</cp:coreProperties>
</file>